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campus.berkeley.edu\eei-dfs\SOCSCI\ECONOMICS\Users\obstfeld\Documents\"/>
    </mc:Choice>
  </mc:AlternateContent>
  <xr:revisionPtr revIDLastSave="0" documentId="13_ncr:1_{53642FF8-E1CA-4FCA-9357-029D1A54432E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Figure 2" sheetId="5" r:id="rId1"/>
    <sheet name="Figure 3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Y141" i="6" l="1"/>
  <c r="BY140" i="6"/>
  <c r="BY139" i="6"/>
  <c r="BY138" i="6"/>
  <c r="BY137" i="6"/>
  <c r="BY136" i="6"/>
  <c r="BY135" i="6"/>
  <c r="BY134" i="6"/>
  <c r="BY133" i="6"/>
  <c r="BZ133" i="6" s="1"/>
  <c r="BY132" i="6"/>
  <c r="BY131" i="6"/>
  <c r="BY130" i="6"/>
  <c r="BZ130" i="6" s="1"/>
  <c r="BY129" i="6"/>
  <c r="BY128" i="6"/>
  <c r="BY127" i="6"/>
  <c r="BY126" i="6"/>
  <c r="BZ126" i="6" s="1"/>
  <c r="BY125" i="6"/>
  <c r="BY124" i="6"/>
  <c r="BY123" i="6"/>
  <c r="BY122" i="6"/>
  <c r="BY121" i="6"/>
  <c r="BY120" i="6"/>
  <c r="BZ120" i="6" s="1"/>
  <c r="BY119" i="6"/>
  <c r="BY118" i="6"/>
  <c r="BY117" i="6"/>
  <c r="BY116" i="6"/>
  <c r="BY115" i="6"/>
  <c r="BY114" i="6"/>
  <c r="BZ114" i="6" s="1"/>
  <c r="BY113" i="6"/>
  <c r="BZ113" i="6" s="1"/>
  <c r="BY112" i="6"/>
  <c r="BY111" i="6"/>
  <c r="BY110" i="6"/>
  <c r="BY109" i="6"/>
  <c r="BZ109" i="6" s="1"/>
  <c r="BY108" i="6"/>
  <c r="BY107" i="6"/>
  <c r="BY106" i="6"/>
  <c r="BY105" i="6"/>
  <c r="BY104" i="6"/>
  <c r="BY103" i="6"/>
  <c r="BY102" i="6"/>
  <c r="BY101" i="6"/>
  <c r="BZ101" i="6" s="1"/>
  <c r="BY100" i="6"/>
  <c r="BY99" i="6"/>
  <c r="BY98" i="6"/>
  <c r="BY97" i="6"/>
  <c r="BY96" i="6"/>
  <c r="BY95" i="6"/>
  <c r="BY94" i="6"/>
  <c r="BY93" i="6"/>
  <c r="BY92" i="6"/>
  <c r="BY91" i="6"/>
  <c r="BY90" i="6"/>
  <c r="BY89" i="6"/>
  <c r="BY88" i="6"/>
  <c r="BZ88" i="6" s="1"/>
  <c r="BY87" i="6"/>
  <c r="BY86" i="6"/>
  <c r="BY85" i="6"/>
  <c r="BY84" i="6"/>
  <c r="BY83" i="6"/>
  <c r="BY82" i="6"/>
  <c r="BY81" i="6"/>
  <c r="BY80" i="6"/>
  <c r="BY79" i="6"/>
  <c r="BY78" i="6"/>
  <c r="BY77" i="6"/>
  <c r="BZ77" i="6" s="1"/>
  <c r="BY76" i="6"/>
  <c r="BY75" i="6"/>
  <c r="BY74" i="6"/>
  <c r="BY73" i="6"/>
  <c r="BY72" i="6"/>
  <c r="BZ72" i="6" s="1"/>
  <c r="BY71" i="6"/>
  <c r="BY70" i="6"/>
  <c r="BY69" i="6"/>
  <c r="BY68" i="6"/>
  <c r="BY67" i="6"/>
  <c r="BY66" i="6"/>
  <c r="BY65" i="6"/>
  <c r="BY64" i="6"/>
  <c r="BY63" i="6"/>
  <c r="BY62" i="6"/>
  <c r="BY61" i="6"/>
  <c r="BY60" i="6"/>
  <c r="BZ60" i="6" s="1"/>
  <c r="BY59" i="6"/>
  <c r="BZ59" i="6" s="1"/>
  <c r="BY58" i="6"/>
  <c r="BY57" i="6"/>
  <c r="BZ57" i="6" s="1"/>
  <c r="BY56" i="6"/>
  <c r="BZ56" i="6" s="1"/>
  <c r="BY55" i="6"/>
  <c r="BY54" i="6"/>
  <c r="BY53" i="6"/>
  <c r="BY52" i="6"/>
  <c r="BY51" i="6"/>
  <c r="BZ51" i="6" s="1"/>
  <c r="BY50" i="6"/>
  <c r="BZ50" i="6" s="1"/>
  <c r="BY49" i="6"/>
  <c r="BZ49" i="6" s="1"/>
  <c r="BY48" i="6"/>
  <c r="BY47" i="6"/>
  <c r="BY46" i="6"/>
  <c r="BZ46" i="6" s="1"/>
  <c r="BY45" i="6"/>
  <c r="BY44" i="6"/>
  <c r="BZ44" i="6" s="1"/>
  <c r="BY43" i="6"/>
  <c r="BY42" i="6"/>
  <c r="BY41" i="6"/>
  <c r="BY40" i="6"/>
  <c r="BY39" i="6"/>
  <c r="BY38" i="6"/>
  <c r="BY37" i="6"/>
  <c r="BY36" i="6"/>
  <c r="BY35" i="6"/>
  <c r="BY34" i="6"/>
  <c r="BZ34" i="6" s="1"/>
  <c r="BY33" i="6"/>
  <c r="BY32" i="6"/>
  <c r="BY31" i="6"/>
  <c r="BZ31" i="6" s="1"/>
  <c r="BY30" i="6"/>
  <c r="BY29" i="6"/>
  <c r="BY28" i="6"/>
  <c r="BY27" i="6"/>
  <c r="BY26" i="6"/>
  <c r="BY25" i="6"/>
  <c r="BY24" i="6"/>
  <c r="BY23" i="6"/>
  <c r="BY22" i="6"/>
  <c r="BY21" i="6"/>
  <c r="BZ21" i="6" s="1"/>
  <c r="BY20" i="6"/>
  <c r="BY19" i="6"/>
  <c r="BY18" i="6"/>
  <c r="BY17" i="6"/>
  <c r="BZ17" i="6" s="1"/>
  <c r="BY16" i="6"/>
  <c r="BZ16" i="6" s="1"/>
  <c r="BY15" i="6"/>
  <c r="BZ15" i="6" s="1"/>
  <c r="BY14" i="6"/>
  <c r="BY13" i="6"/>
  <c r="BY12" i="6"/>
  <c r="BY11" i="6"/>
  <c r="BY10" i="6"/>
  <c r="BY9" i="6"/>
  <c r="BY8" i="6"/>
  <c r="BY7" i="6"/>
  <c r="BY6" i="6"/>
  <c r="BY5" i="6"/>
  <c r="BY4" i="6"/>
  <c r="BY3" i="6"/>
  <c r="BY2" i="6"/>
  <c r="BF3" i="6"/>
  <c r="BF2" i="6"/>
  <c r="J141" i="6"/>
  <c r="J140" i="6"/>
  <c r="J139" i="6"/>
  <c r="J138" i="6"/>
  <c r="J137" i="6"/>
  <c r="J136" i="6"/>
  <c r="J135" i="6"/>
  <c r="J134" i="6"/>
  <c r="J133" i="6"/>
  <c r="J132" i="6"/>
  <c r="J131" i="6"/>
  <c r="J130" i="6"/>
  <c r="J129" i="6"/>
  <c r="J128" i="6"/>
  <c r="J127" i="6"/>
  <c r="J126" i="6"/>
  <c r="J125" i="6"/>
  <c r="J124" i="6"/>
  <c r="J123" i="6"/>
  <c r="J122" i="6"/>
  <c r="J121" i="6"/>
  <c r="J120" i="6"/>
  <c r="J119" i="6"/>
  <c r="J118" i="6"/>
  <c r="J117" i="6"/>
  <c r="J116" i="6"/>
  <c r="J115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K4" i="6" s="1"/>
  <c r="J3" i="6"/>
  <c r="K3" i="6" s="1"/>
  <c r="J2" i="6"/>
  <c r="A3" i="6"/>
  <c r="C3" i="6"/>
  <c r="G3" i="6" s="1"/>
  <c r="I3" i="6" s="1"/>
  <c r="E3" i="6"/>
  <c r="A4" i="6"/>
  <c r="C4" i="6"/>
  <c r="E4" i="6"/>
  <c r="G4" i="6"/>
  <c r="I4" i="6"/>
  <c r="AM2" i="6"/>
  <c r="AM3" i="6"/>
  <c r="AM4" i="6"/>
  <c r="AO4" i="6"/>
  <c r="AO5" i="6"/>
  <c r="AO6" i="6"/>
  <c r="AO7" i="6"/>
  <c r="AO8" i="6"/>
  <c r="AO9" i="6"/>
  <c r="AO10" i="6"/>
  <c r="AO11" i="6"/>
  <c r="AO12" i="6"/>
  <c r="AO13" i="6"/>
  <c r="AO14" i="6"/>
  <c r="AO15" i="6"/>
  <c r="AO16" i="6"/>
  <c r="AO17" i="6"/>
  <c r="AO18" i="6"/>
  <c r="AO19" i="6"/>
  <c r="AO20" i="6"/>
  <c r="AO21" i="6"/>
  <c r="AO22" i="6"/>
  <c r="AO23" i="6"/>
  <c r="AO24" i="6"/>
  <c r="AO25" i="6"/>
  <c r="AO26" i="6"/>
  <c r="AO27" i="6"/>
  <c r="AO28" i="6"/>
  <c r="AO29" i="6"/>
  <c r="AO30" i="6"/>
  <c r="AO31" i="6"/>
  <c r="AO32" i="6"/>
  <c r="AO33" i="6"/>
  <c r="AO34" i="6"/>
  <c r="AO35" i="6"/>
  <c r="AO36" i="6"/>
  <c r="AO37" i="6"/>
  <c r="AO38" i="6"/>
  <c r="AO39" i="6"/>
  <c r="AO40" i="6"/>
  <c r="AO41" i="6"/>
  <c r="AO42" i="6"/>
  <c r="AO43" i="6"/>
  <c r="AO44" i="6"/>
  <c r="AO45" i="6"/>
  <c r="AO46" i="6"/>
  <c r="AO47" i="6"/>
  <c r="AO48" i="6"/>
  <c r="AO49" i="6"/>
  <c r="AO50" i="6"/>
  <c r="AO51" i="6"/>
  <c r="AO52" i="6"/>
  <c r="AO53" i="6"/>
  <c r="AO54" i="6"/>
  <c r="AO55" i="6"/>
  <c r="AO56" i="6"/>
  <c r="AO57" i="6"/>
  <c r="AO58" i="6"/>
  <c r="AO59" i="6"/>
  <c r="AO60" i="6"/>
  <c r="AO61" i="6"/>
  <c r="BZ141" i="6"/>
  <c r="BV141" i="6"/>
  <c r="BX141" i="6" s="1"/>
  <c r="BT141" i="6"/>
  <c r="BR141" i="6"/>
  <c r="BR140" i="6"/>
  <c r="BR139" i="6"/>
  <c r="BZ139" i="6" s="1"/>
  <c r="BV138" i="6"/>
  <c r="BX138" i="6" s="1"/>
  <c r="BR138" i="6"/>
  <c r="BZ138" i="6" s="1"/>
  <c r="BV137" i="6"/>
  <c r="BX137" i="6" s="1"/>
  <c r="BT137" i="6"/>
  <c r="BR137" i="6"/>
  <c r="BZ137" i="6" s="1"/>
  <c r="BR136" i="6"/>
  <c r="BV136" i="6" s="1"/>
  <c r="BX136" i="6" s="1"/>
  <c r="BZ135" i="6"/>
  <c r="BR135" i="6"/>
  <c r="BV135" i="6" s="1"/>
  <c r="BX135" i="6" s="1"/>
  <c r="BZ134" i="6"/>
  <c r="BV134" i="6"/>
  <c r="BX134" i="6" s="1"/>
  <c r="BT134" i="6"/>
  <c r="BR134" i="6"/>
  <c r="BV133" i="6"/>
  <c r="BX133" i="6" s="1"/>
  <c r="BR133" i="6"/>
  <c r="BT133" i="6" s="1"/>
  <c r="BR132" i="6"/>
  <c r="BR131" i="6"/>
  <c r="BR130" i="6"/>
  <c r="BV130" i="6" s="1"/>
  <c r="BX130" i="6" s="1"/>
  <c r="BZ129" i="6"/>
  <c r="BR129" i="6"/>
  <c r="BV129" i="6" s="1"/>
  <c r="BX129" i="6" s="1"/>
  <c r="BR128" i="6"/>
  <c r="BV128" i="6" s="1"/>
  <c r="BX128" i="6" s="1"/>
  <c r="BZ127" i="6"/>
  <c r="BV127" i="6"/>
  <c r="BX127" i="6" s="1"/>
  <c r="BR127" i="6"/>
  <c r="BT127" i="6" s="1"/>
  <c r="BR126" i="6"/>
  <c r="BV126" i="6" s="1"/>
  <c r="BX126" i="6" s="1"/>
  <c r="BZ125" i="6"/>
  <c r="BX125" i="6"/>
  <c r="BV125" i="6"/>
  <c r="BT125" i="6"/>
  <c r="BR125" i="6"/>
  <c r="BR124" i="6"/>
  <c r="BZ123" i="6"/>
  <c r="BR123" i="6"/>
  <c r="BV123" i="6" s="1"/>
  <c r="BX123" i="6" s="1"/>
  <c r="BZ122" i="6"/>
  <c r="BT122" i="6"/>
  <c r="BR122" i="6"/>
  <c r="BV122" i="6" s="1"/>
  <c r="BX122" i="6" s="1"/>
  <c r="BV121" i="6"/>
  <c r="BX121" i="6" s="1"/>
  <c r="BT121" i="6"/>
  <c r="BR121" i="6"/>
  <c r="BX120" i="6"/>
  <c r="BV120" i="6"/>
  <c r="BR120" i="6"/>
  <c r="BT120" i="6" s="1"/>
  <c r="BR119" i="6"/>
  <c r="BR118" i="6"/>
  <c r="BV117" i="6"/>
  <c r="BX117" i="6" s="1"/>
  <c r="BR117" i="6"/>
  <c r="BZ117" i="6" s="1"/>
  <c r="BV116" i="6"/>
  <c r="BX116" i="6" s="1"/>
  <c r="BT116" i="6"/>
  <c r="BR116" i="6"/>
  <c r="BR115" i="6"/>
  <c r="BV115" i="6" s="1"/>
  <c r="BX115" i="6" s="1"/>
  <c r="BV114" i="6"/>
  <c r="BX114" i="6" s="1"/>
  <c r="BR114" i="6"/>
  <c r="BT114" i="6" s="1"/>
  <c r="BV113" i="6"/>
  <c r="BX113" i="6" s="1"/>
  <c r="BR113" i="6"/>
  <c r="BT113" i="6" s="1"/>
  <c r="BZ112" i="6"/>
  <c r="BV112" i="6"/>
  <c r="BX112" i="6" s="1"/>
  <c r="BT112" i="6"/>
  <c r="BR112" i="6"/>
  <c r="BR111" i="6"/>
  <c r="BV110" i="6"/>
  <c r="BX110" i="6" s="1"/>
  <c r="BR110" i="6"/>
  <c r="BX109" i="6"/>
  <c r="BV109" i="6"/>
  <c r="BT109" i="6"/>
  <c r="BR109" i="6"/>
  <c r="BR108" i="6"/>
  <c r="BR107" i="6"/>
  <c r="BZ107" i="6" s="1"/>
  <c r="BZ106" i="6"/>
  <c r="BX106" i="6"/>
  <c r="BV106" i="6"/>
  <c r="BR106" i="6"/>
  <c r="BT106" i="6" s="1"/>
  <c r="BR105" i="6"/>
  <c r="BV105" i="6" s="1"/>
  <c r="BX105" i="6" s="1"/>
  <c r="BZ104" i="6"/>
  <c r="BV104" i="6"/>
  <c r="BX104" i="6" s="1"/>
  <c r="BR104" i="6"/>
  <c r="BT104" i="6" s="1"/>
  <c r="BR103" i="6"/>
  <c r="BR102" i="6"/>
  <c r="BV102" i="6" s="1"/>
  <c r="BX102" i="6" s="1"/>
  <c r="BR101" i="6"/>
  <c r="BV101" i="6" s="1"/>
  <c r="BX101" i="6" s="1"/>
  <c r="BV100" i="6"/>
  <c r="BX100" i="6" s="1"/>
  <c r="BT100" i="6"/>
  <c r="BR100" i="6"/>
  <c r="BZ99" i="6"/>
  <c r="BX99" i="6"/>
  <c r="BV99" i="6"/>
  <c r="BR99" i="6"/>
  <c r="BT99" i="6" s="1"/>
  <c r="BR98" i="6"/>
  <c r="BZ98" i="6" s="1"/>
  <c r="BR97" i="6"/>
  <c r="BV96" i="6"/>
  <c r="BX96" i="6" s="1"/>
  <c r="BT96" i="6"/>
  <c r="BR96" i="6"/>
  <c r="BZ96" i="6" s="1"/>
  <c r="BR95" i="6"/>
  <c r="BR94" i="6"/>
  <c r="BV94" i="6" s="1"/>
  <c r="BX94" i="6" s="1"/>
  <c r="BZ93" i="6"/>
  <c r="BX93" i="6"/>
  <c r="BV93" i="6"/>
  <c r="BT93" i="6"/>
  <c r="BR93" i="6"/>
  <c r="BZ92" i="6"/>
  <c r="BX92" i="6"/>
  <c r="BV92" i="6"/>
  <c r="BR92" i="6"/>
  <c r="BT92" i="6" s="1"/>
  <c r="BR91" i="6"/>
  <c r="BV91" i="6" s="1"/>
  <c r="BX91" i="6" s="1"/>
  <c r="BR90" i="6"/>
  <c r="BX89" i="6"/>
  <c r="BV89" i="6"/>
  <c r="BR89" i="6"/>
  <c r="BV88" i="6"/>
  <c r="BX88" i="6" s="1"/>
  <c r="BR88" i="6"/>
  <c r="BT88" i="6" s="1"/>
  <c r="BR87" i="6"/>
  <c r="BR86" i="6"/>
  <c r="BZ85" i="6"/>
  <c r="BV85" i="6"/>
  <c r="BX85" i="6" s="1"/>
  <c r="BR85" i="6"/>
  <c r="BT85" i="6" s="1"/>
  <c r="BR84" i="6"/>
  <c r="BZ83" i="6"/>
  <c r="BV83" i="6"/>
  <c r="BX83" i="6" s="1"/>
  <c r="BT83" i="6"/>
  <c r="BR83" i="6"/>
  <c r="BR82" i="6"/>
  <c r="BZ82" i="6" s="1"/>
  <c r="BR81" i="6"/>
  <c r="BZ81" i="6" s="1"/>
  <c r="BZ80" i="6"/>
  <c r="BT80" i="6"/>
  <c r="BR80" i="6"/>
  <c r="BV80" i="6" s="1"/>
  <c r="BX80" i="6" s="1"/>
  <c r="BR79" i="6"/>
  <c r="BZ78" i="6"/>
  <c r="BX78" i="6"/>
  <c r="BV78" i="6"/>
  <c r="BR78" i="6"/>
  <c r="BT78" i="6" s="1"/>
  <c r="BV77" i="6"/>
  <c r="BX77" i="6" s="1"/>
  <c r="BR77" i="6"/>
  <c r="BT77" i="6" s="1"/>
  <c r="BR76" i="6"/>
  <c r="BV75" i="6"/>
  <c r="BX75" i="6" s="1"/>
  <c r="BT75" i="6"/>
  <c r="BR75" i="6"/>
  <c r="BR74" i="6"/>
  <c r="BR73" i="6"/>
  <c r="BV73" i="6" s="1"/>
  <c r="BX73" i="6" s="1"/>
  <c r="BV72" i="6"/>
  <c r="BX72" i="6" s="1"/>
  <c r="BR72" i="6"/>
  <c r="BT72" i="6" s="1"/>
  <c r="BZ71" i="6"/>
  <c r="BV71" i="6"/>
  <c r="BX71" i="6" s="1"/>
  <c r="BR71" i="6"/>
  <c r="BT71" i="6" s="1"/>
  <c r="BR70" i="6"/>
  <c r="BV70" i="6" s="1"/>
  <c r="BX70" i="6" s="1"/>
  <c r="BR69" i="6"/>
  <c r="BZ69" i="6" s="1"/>
  <c r="BR68" i="6"/>
  <c r="BZ68" i="6" s="1"/>
  <c r="BZ67" i="6"/>
  <c r="BX67" i="6"/>
  <c r="BV67" i="6"/>
  <c r="BT67" i="6"/>
  <c r="BR67" i="6"/>
  <c r="BR66" i="6"/>
  <c r="BV66" i="6" s="1"/>
  <c r="BX66" i="6" s="1"/>
  <c r="BR65" i="6"/>
  <c r="BZ64" i="6"/>
  <c r="BX64" i="6"/>
  <c r="BV64" i="6"/>
  <c r="BR64" i="6"/>
  <c r="BT64" i="6" s="1"/>
  <c r="BR63" i="6"/>
  <c r="BT62" i="6"/>
  <c r="BR62" i="6"/>
  <c r="BV61" i="6"/>
  <c r="BX61" i="6" s="1"/>
  <c r="BR61" i="6"/>
  <c r="BR60" i="6"/>
  <c r="BV60" i="6" s="1"/>
  <c r="BX60" i="6" s="1"/>
  <c r="BV59" i="6"/>
  <c r="BX59" i="6" s="1"/>
  <c r="BT59" i="6"/>
  <c r="BR59" i="6"/>
  <c r="BR58" i="6"/>
  <c r="BT58" i="6" s="1"/>
  <c r="BX57" i="6"/>
  <c r="BV57" i="6"/>
  <c r="BR57" i="6"/>
  <c r="BT57" i="6" s="1"/>
  <c r="BV56" i="6"/>
  <c r="BX56" i="6" s="1"/>
  <c r="BR56" i="6"/>
  <c r="BT56" i="6" s="1"/>
  <c r="BR55" i="6"/>
  <c r="BZ54" i="6"/>
  <c r="BV54" i="6"/>
  <c r="BX54" i="6" s="1"/>
  <c r="BT54" i="6"/>
  <c r="BR54" i="6"/>
  <c r="BR53" i="6"/>
  <c r="BR52" i="6"/>
  <c r="BV52" i="6" s="1"/>
  <c r="BX52" i="6" s="1"/>
  <c r="BV51" i="6"/>
  <c r="BX51" i="6" s="1"/>
  <c r="BR51" i="6"/>
  <c r="BT51" i="6" s="1"/>
  <c r="BR50" i="6"/>
  <c r="BT50" i="6" s="1"/>
  <c r="BV49" i="6"/>
  <c r="BX49" i="6" s="1"/>
  <c r="BT49" i="6"/>
  <c r="BR49" i="6"/>
  <c r="BR48" i="6"/>
  <c r="BT48" i="6" s="1"/>
  <c r="BZ47" i="6"/>
  <c r="BX47" i="6"/>
  <c r="BV47" i="6"/>
  <c r="BT47" i="6"/>
  <c r="BR47" i="6"/>
  <c r="BV46" i="6"/>
  <c r="BX46" i="6" s="1"/>
  <c r="BR46" i="6"/>
  <c r="BT46" i="6" s="1"/>
  <c r="BR45" i="6"/>
  <c r="BV44" i="6"/>
  <c r="BX44" i="6" s="1"/>
  <c r="BT44" i="6"/>
  <c r="BR44" i="6"/>
  <c r="BR43" i="6"/>
  <c r="BR42" i="6"/>
  <c r="BZ41" i="6"/>
  <c r="BV41" i="6"/>
  <c r="BX41" i="6" s="1"/>
  <c r="BR41" i="6"/>
  <c r="BT41" i="6" s="1"/>
  <c r="BX40" i="6"/>
  <c r="BV40" i="6"/>
  <c r="BR40" i="6"/>
  <c r="BZ40" i="6" s="1"/>
  <c r="BZ39" i="6"/>
  <c r="BV39" i="6"/>
  <c r="BX39" i="6" s="1"/>
  <c r="BT39" i="6"/>
  <c r="BR39" i="6"/>
  <c r="BR38" i="6"/>
  <c r="BZ37" i="6"/>
  <c r="BV37" i="6"/>
  <c r="BX37" i="6" s="1"/>
  <c r="BT37" i="6"/>
  <c r="BR37" i="6"/>
  <c r="BZ36" i="6"/>
  <c r="BV36" i="6"/>
  <c r="BX36" i="6" s="1"/>
  <c r="BR36" i="6"/>
  <c r="BT36" i="6" s="1"/>
  <c r="BR35" i="6"/>
  <c r="BX34" i="6"/>
  <c r="BV34" i="6"/>
  <c r="BT34" i="6"/>
  <c r="BR34" i="6"/>
  <c r="BR33" i="6"/>
  <c r="BR32" i="6"/>
  <c r="BV31" i="6"/>
  <c r="BX31" i="6" s="1"/>
  <c r="BT31" i="6"/>
  <c r="BR31" i="6"/>
  <c r="BR30" i="6"/>
  <c r="BR29" i="6"/>
  <c r="BR28" i="6"/>
  <c r="BZ27" i="6"/>
  <c r="BV27" i="6"/>
  <c r="BX27" i="6" s="1"/>
  <c r="BT27" i="6"/>
  <c r="BR27" i="6"/>
  <c r="BZ26" i="6"/>
  <c r="BX26" i="6"/>
  <c r="BV26" i="6"/>
  <c r="BT26" i="6"/>
  <c r="BR26" i="6"/>
  <c r="BR25" i="6"/>
  <c r="BZ25" i="6" s="1"/>
  <c r="BZ24" i="6"/>
  <c r="BV24" i="6"/>
  <c r="BX24" i="6" s="1"/>
  <c r="BT24" i="6"/>
  <c r="BR24" i="6"/>
  <c r="BR23" i="6"/>
  <c r="BR22" i="6"/>
  <c r="BT22" i="6" s="1"/>
  <c r="BX21" i="6"/>
  <c r="BV21" i="6"/>
  <c r="BT21" i="6"/>
  <c r="BR21" i="6"/>
  <c r="BR20" i="6"/>
  <c r="BZ20" i="6" s="1"/>
  <c r="BT19" i="6"/>
  <c r="BR19" i="6"/>
  <c r="BR18" i="6"/>
  <c r="BR17" i="6"/>
  <c r="BV17" i="6" s="1"/>
  <c r="BX17" i="6" s="1"/>
  <c r="BX16" i="6"/>
  <c r="BV16" i="6"/>
  <c r="BT16" i="6"/>
  <c r="BR16" i="6"/>
  <c r="BX15" i="6"/>
  <c r="BV15" i="6"/>
  <c r="BR15" i="6"/>
  <c r="BT15" i="6" s="1"/>
  <c r="BR14" i="6"/>
  <c r="BZ14" i="6" s="1"/>
  <c r="BR13" i="6"/>
  <c r="BT13" i="6" s="1"/>
  <c r="BR12" i="6"/>
  <c r="BZ12" i="6" s="1"/>
  <c r="BZ11" i="6"/>
  <c r="BX11" i="6"/>
  <c r="BV11" i="6"/>
  <c r="BT11" i="6"/>
  <c r="BR11" i="6"/>
  <c r="BR10" i="6"/>
  <c r="BZ10" i="6" s="1"/>
  <c r="BR9" i="6"/>
  <c r="BV9" i="6" s="1"/>
  <c r="BX9" i="6" s="1"/>
  <c r="BR8" i="6"/>
  <c r="BR7" i="6"/>
  <c r="BT7" i="6" s="1"/>
  <c r="BZ6" i="6"/>
  <c r="BX6" i="6"/>
  <c r="BV6" i="6"/>
  <c r="BT6" i="6"/>
  <c r="BR6" i="6"/>
  <c r="BR5" i="6"/>
  <c r="BZ5" i="6" s="1"/>
  <c r="BR4" i="6"/>
  <c r="BR3" i="6"/>
  <c r="BR2" i="6"/>
  <c r="BP4" i="6"/>
  <c r="BP5" i="6" s="1"/>
  <c r="BP6" i="6" s="1"/>
  <c r="BP7" i="6" s="1"/>
  <c r="BP8" i="6" s="1"/>
  <c r="BP9" i="6" s="1"/>
  <c r="BP10" i="6" s="1"/>
  <c r="BP11" i="6" s="1"/>
  <c r="BP12" i="6" s="1"/>
  <c r="BP13" i="6" s="1"/>
  <c r="BP14" i="6" s="1"/>
  <c r="BP15" i="6" s="1"/>
  <c r="BP16" i="6" s="1"/>
  <c r="BP17" i="6" s="1"/>
  <c r="BP18" i="6" s="1"/>
  <c r="BP19" i="6" s="1"/>
  <c r="BP20" i="6" s="1"/>
  <c r="BP21" i="6" s="1"/>
  <c r="BP22" i="6" s="1"/>
  <c r="BP23" i="6" s="1"/>
  <c r="BP24" i="6" s="1"/>
  <c r="BP25" i="6" s="1"/>
  <c r="BP26" i="6" s="1"/>
  <c r="BP27" i="6" s="1"/>
  <c r="BP28" i="6" s="1"/>
  <c r="BP29" i="6" s="1"/>
  <c r="BP30" i="6" s="1"/>
  <c r="BP31" i="6" s="1"/>
  <c r="BP32" i="6" s="1"/>
  <c r="BP33" i="6" s="1"/>
  <c r="BP34" i="6" s="1"/>
  <c r="BP35" i="6" s="1"/>
  <c r="BP36" i="6" s="1"/>
  <c r="BP37" i="6" s="1"/>
  <c r="BP38" i="6" s="1"/>
  <c r="BP39" i="6" s="1"/>
  <c r="BP40" i="6" s="1"/>
  <c r="BP41" i="6" s="1"/>
  <c r="BP42" i="6" s="1"/>
  <c r="BP43" i="6" s="1"/>
  <c r="BP44" i="6" s="1"/>
  <c r="BP45" i="6" s="1"/>
  <c r="BP46" i="6" s="1"/>
  <c r="BP47" i="6" s="1"/>
  <c r="BP48" i="6" s="1"/>
  <c r="BP49" i="6" s="1"/>
  <c r="BP50" i="6" s="1"/>
  <c r="BP51" i="6" s="1"/>
  <c r="BP52" i="6" s="1"/>
  <c r="BP53" i="6" s="1"/>
  <c r="BP54" i="6" s="1"/>
  <c r="BP55" i="6" s="1"/>
  <c r="BP56" i="6" s="1"/>
  <c r="BP57" i="6" s="1"/>
  <c r="BP58" i="6" s="1"/>
  <c r="BP59" i="6" s="1"/>
  <c r="BP60" i="6" s="1"/>
  <c r="BP61" i="6" s="1"/>
  <c r="BP62" i="6" s="1"/>
  <c r="BP63" i="6" s="1"/>
  <c r="BP64" i="6" s="1"/>
  <c r="BP65" i="6" s="1"/>
  <c r="BP66" i="6" s="1"/>
  <c r="BP67" i="6" s="1"/>
  <c r="BP68" i="6" s="1"/>
  <c r="BP69" i="6" s="1"/>
  <c r="BP70" i="6" s="1"/>
  <c r="BP71" i="6" s="1"/>
  <c r="BP72" i="6" s="1"/>
  <c r="BP73" i="6" s="1"/>
  <c r="BP74" i="6" s="1"/>
  <c r="BP75" i="6" s="1"/>
  <c r="BP76" i="6" s="1"/>
  <c r="BP77" i="6" s="1"/>
  <c r="BP78" i="6" s="1"/>
  <c r="BP79" i="6" s="1"/>
  <c r="BP80" i="6" s="1"/>
  <c r="BP81" i="6" s="1"/>
  <c r="BP82" i="6" s="1"/>
  <c r="BP83" i="6" s="1"/>
  <c r="BP84" i="6" s="1"/>
  <c r="BP85" i="6" s="1"/>
  <c r="BP86" i="6" s="1"/>
  <c r="BP87" i="6" s="1"/>
  <c r="BP88" i="6" s="1"/>
  <c r="BP89" i="6" s="1"/>
  <c r="BP90" i="6" s="1"/>
  <c r="BP91" i="6" s="1"/>
  <c r="BP92" i="6" s="1"/>
  <c r="BP93" i="6" s="1"/>
  <c r="BP94" i="6" s="1"/>
  <c r="BP95" i="6" s="1"/>
  <c r="BP96" i="6" s="1"/>
  <c r="BP97" i="6" s="1"/>
  <c r="BP98" i="6" s="1"/>
  <c r="BP99" i="6" s="1"/>
  <c r="BP100" i="6" s="1"/>
  <c r="BP101" i="6" s="1"/>
  <c r="BP102" i="6" s="1"/>
  <c r="BP103" i="6" s="1"/>
  <c r="BP104" i="6" s="1"/>
  <c r="BP105" i="6" s="1"/>
  <c r="BP106" i="6" s="1"/>
  <c r="BP107" i="6" s="1"/>
  <c r="BP108" i="6" s="1"/>
  <c r="BP109" i="6" s="1"/>
  <c r="BP110" i="6" s="1"/>
  <c r="BP111" i="6" s="1"/>
  <c r="BP112" i="6" s="1"/>
  <c r="BP113" i="6" s="1"/>
  <c r="BP114" i="6" s="1"/>
  <c r="BP115" i="6" s="1"/>
  <c r="BP116" i="6" s="1"/>
  <c r="BP117" i="6" s="1"/>
  <c r="BP118" i="6" s="1"/>
  <c r="BP119" i="6" s="1"/>
  <c r="BP120" i="6" s="1"/>
  <c r="BP121" i="6" s="1"/>
  <c r="BP122" i="6" s="1"/>
  <c r="BP123" i="6" s="1"/>
  <c r="BP124" i="6" s="1"/>
  <c r="BP125" i="6" s="1"/>
  <c r="BP126" i="6" s="1"/>
  <c r="BP127" i="6" s="1"/>
  <c r="BP128" i="6" s="1"/>
  <c r="BP129" i="6" s="1"/>
  <c r="BP130" i="6" s="1"/>
  <c r="BP131" i="6" s="1"/>
  <c r="BP132" i="6" s="1"/>
  <c r="BP133" i="6" s="1"/>
  <c r="BP134" i="6" s="1"/>
  <c r="BP135" i="6" s="1"/>
  <c r="BP136" i="6" s="1"/>
  <c r="BP137" i="6" s="1"/>
  <c r="BP138" i="6" s="1"/>
  <c r="BP139" i="6" s="1"/>
  <c r="BP140" i="6" s="1"/>
  <c r="BP141" i="6" s="1"/>
  <c r="BP3" i="6"/>
  <c r="AG101" i="5"/>
  <c r="AG100" i="5"/>
  <c r="AG99" i="5"/>
  <c r="AG98" i="5"/>
  <c r="AG97" i="5"/>
  <c r="AG96" i="5"/>
  <c r="AG95" i="5"/>
  <c r="AG94" i="5"/>
  <c r="AG93" i="5"/>
  <c r="AG92" i="5"/>
  <c r="AG91" i="5"/>
  <c r="AG90" i="5"/>
  <c r="AG89" i="5"/>
  <c r="AG88" i="5"/>
  <c r="AG87" i="5"/>
  <c r="AG86" i="5"/>
  <c r="AG85" i="5"/>
  <c r="AG84" i="5"/>
  <c r="AG83" i="5"/>
  <c r="AG82" i="5"/>
  <c r="AG81" i="5"/>
  <c r="AG80" i="5"/>
  <c r="AG79" i="5"/>
  <c r="AG78" i="5"/>
  <c r="AG77" i="5"/>
  <c r="AG76" i="5"/>
  <c r="AG75" i="5"/>
  <c r="AG74" i="5"/>
  <c r="AG73" i="5"/>
  <c r="AG72" i="5"/>
  <c r="AG71" i="5"/>
  <c r="AG70" i="5"/>
  <c r="AG69" i="5"/>
  <c r="AG68" i="5"/>
  <c r="AG67" i="5"/>
  <c r="AG66" i="5"/>
  <c r="AG65" i="5"/>
  <c r="AG64" i="5"/>
  <c r="AG63" i="5"/>
  <c r="AG62" i="5"/>
  <c r="AG61" i="5"/>
  <c r="AG60" i="5"/>
  <c r="AG59" i="5"/>
  <c r="AG58" i="5"/>
  <c r="AG57" i="5"/>
  <c r="AG56" i="5"/>
  <c r="AG55" i="5"/>
  <c r="AG54" i="5"/>
  <c r="AG53" i="5"/>
  <c r="AG52" i="5"/>
  <c r="AG51" i="5"/>
  <c r="AG50" i="5"/>
  <c r="AG49" i="5"/>
  <c r="AG48" i="5"/>
  <c r="AG47" i="5"/>
  <c r="AG46" i="5"/>
  <c r="AG45" i="5"/>
  <c r="AG44" i="5"/>
  <c r="AG43" i="5"/>
  <c r="AG42" i="5"/>
  <c r="AG41" i="5"/>
  <c r="AG40" i="5"/>
  <c r="AG39" i="5"/>
  <c r="AG38" i="5"/>
  <c r="AG37" i="5"/>
  <c r="AG36" i="5"/>
  <c r="AG35" i="5"/>
  <c r="AG34" i="5"/>
  <c r="AG33" i="5"/>
  <c r="AG32" i="5"/>
  <c r="AG31" i="5"/>
  <c r="AG30" i="5"/>
  <c r="AG29" i="5"/>
  <c r="AG28" i="5"/>
  <c r="AG27" i="5"/>
  <c r="AG26" i="5"/>
  <c r="AG25" i="5"/>
  <c r="AG24" i="5"/>
  <c r="AG23" i="5"/>
  <c r="AG22" i="5"/>
  <c r="AG21" i="5"/>
  <c r="AG20" i="5"/>
  <c r="AG19" i="5"/>
  <c r="AG18" i="5"/>
  <c r="AG17" i="5"/>
  <c r="AG16" i="5"/>
  <c r="AG15" i="5"/>
  <c r="AG14" i="5"/>
  <c r="AG13" i="5"/>
  <c r="AG12" i="5"/>
  <c r="AG11" i="5"/>
  <c r="AG10" i="5"/>
  <c r="AG9" i="5"/>
  <c r="AG8" i="5"/>
  <c r="AG7" i="5"/>
  <c r="AG6" i="5"/>
  <c r="AG5" i="5"/>
  <c r="AG4" i="5"/>
  <c r="AG3" i="5"/>
  <c r="AG2" i="5"/>
  <c r="AI2" i="5" s="1"/>
  <c r="AC101" i="5"/>
  <c r="AC100" i="5"/>
  <c r="AC99" i="5"/>
  <c r="AC98" i="5"/>
  <c r="AC97" i="5"/>
  <c r="AC96" i="5"/>
  <c r="AC95" i="5"/>
  <c r="AC94" i="5"/>
  <c r="AC93" i="5"/>
  <c r="AC92" i="5"/>
  <c r="AC91" i="5"/>
  <c r="AC90" i="5"/>
  <c r="AC89" i="5"/>
  <c r="AC88" i="5"/>
  <c r="AC87" i="5"/>
  <c r="AC86" i="5"/>
  <c r="AC85" i="5"/>
  <c r="AC84" i="5"/>
  <c r="AC83" i="5"/>
  <c r="AC82" i="5"/>
  <c r="AC81" i="5"/>
  <c r="AC80" i="5"/>
  <c r="AC79" i="5"/>
  <c r="AC78" i="5"/>
  <c r="AC77" i="5"/>
  <c r="AC76" i="5"/>
  <c r="AC75" i="5"/>
  <c r="AC74" i="5"/>
  <c r="AC73" i="5"/>
  <c r="AC72" i="5"/>
  <c r="AC71" i="5"/>
  <c r="AC70" i="5"/>
  <c r="AC69" i="5"/>
  <c r="AC68" i="5"/>
  <c r="AC67" i="5"/>
  <c r="AC66" i="5"/>
  <c r="AC65" i="5"/>
  <c r="AC64" i="5"/>
  <c r="AC63" i="5"/>
  <c r="AC62" i="5"/>
  <c r="AC61" i="5"/>
  <c r="AC60" i="5"/>
  <c r="AC59" i="5"/>
  <c r="AC58" i="5"/>
  <c r="AC57" i="5"/>
  <c r="AC56" i="5"/>
  <c r="AC55" i="5"/>
  <c r="AC54" i="5"/>
  <c r="AC53" i="5"/>
  <c r="AC52" i="5"/>
  <c r="AC51" i="5"/>
  <c r="AC50" i="5"/>
  <c r="AC49" i="5"/>
  <c r="AC48" i="5"/>
  <c r="AC47" i="5"/>
  <c r="AC46" i="5"/>
  <c r="AC45" i="5"/>
  <c r="AC44" i="5"/>
  <c r="AC43" i="5"/>
  <c r="AC42" i="5"/>
  <c r="AC41" i="5"/>
  <c r="AC40" i="5"/>
  <c r="AC39" i="5"/>
  <c r="AC38" i="5"/>
  <c r="AC37" i="5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C17" i="5"/>
  <c r="AC16" i="5"/>
  <c r="AC15" i="5"/>
  <c r="AC14" i="5"/>
  <c r="AC13" i="5"/>
  <c r="AC12" i="5"/>
  <c r="AC11" i="5"/>
  <c r="AC10" i="5"/>
  <c r="AC9" i="5"/>
  <c r="AC8" i="5"/>
  <c r="AC7" i="5"/>
  <c r="AC6" i="5"/>
  <c r="AC5" i="5"/>
  <c r="AC4" i="5"/>
  <c r="AC3" i="5"/>
  <c r="AC2" i="5"/>
  <c r="AA4" i="5"/>
  <c r="AI3" i="5"/>
  <c r="AA3" i="5"/>
  <c r="AD2" i="5"/>
  <c r="AY141" i="6"/>
  <c r="AY140" i="6"/>
  <c r="AY139" i="6"/>
  <c r="AY138" i="6"/>
  <c r="AY137" i="6"/>
  <c r="AY136" i="6"/>
  <c r="AY135" i="6"/>
  <c r="AY134" i="6"/>
  <c r="AY133" i="6"/>
  <c r="AY132" i="6"/>
  <c r="AY131" i="6"/>
  <c r="AY130" i="6"/>
  <c r="AY129" i="6"/>
  <c r="AY128" i="6"/>
  <c r="AY127" i="6"/>
  <c r="AY126" i="6"/>
  <c r="AY125" i="6"/>
  <c r="AY124" i="6"/>
  <c r="AY123" i="6"/>
  <c r="AY122" i="6"/>
  <c r="AY121" i="6"/>
  <c r="AY120" i="6"/>
  <c r="AY119" i="6"/>
  <c r="AY118" i="6"/>
  <c r="AY117" i="6"/>
  <c r="AY116" i="6"/>
  <c r="AY115" i="6"/>
  <c r="AY114" i="6"/>
  <c r="AY113" i="6"/>
  <c r="AY112" i="6"/>
  <c r="AY111" i="6"/>
  <c r="AY110" i="6"/>
  <c r="AY109" i="6"/>
  <c r="AY108" i="6"/>
  <c r="AY107" i="6"/>
  <c r="AY106" i="6"/>
  <c r="AY105" i="6"/>
  <c r="AY104" i="6"/>
  <c r="AY103" i="6"/>
  <c r="AY102" i="6"/>
  <c r="AY101" i="6"/>
  <c r="AY100" i="6"/>
  <c r="AY99" i="6"/>
  <c r="AY98" i="6"/>
  <c r="AY97" i="6"/>
  <c r="AY96" i="6"/>
  <c r="AY95" i="6"/>
  <c r="AY94" i="6"/>
  <c r="AY93" i="6"/>
  <c r="AY92" i="6"/>
  <c r="AY91" i="6"/>
  <c r="AY90" i="6"/>
  <c r="AY89" i="6"/>
  <c r="AY88" i="6"/>
  <c r="AY87" i="6"/>
  <c r="AY86" i="6"/>
  <c r="AY85" i="6"/>
  <c r="AY84" i="6"/>
  <c r="AY83" i="6"/>
  <c r="AY82" i="6"/>
  <c r="AY81" i="6"/>
  <c r="AY80" i="6"/>
  <c r="AY79" i="6"/>
  <c r="AY78" i="6"/>
  <c r="AY77" i="6"/>
  <c r="AY76" i="6"/>
  <c r="AY75" i="6"/>
  <c r="AY74" i="6"/>
  <c r="AY73" i="6"/>
  <c r="AY72" i="6"/>
  <c r="AY71" i="6"/>
  <c r="AY70" i="6"/>
  <c r="AY69" i="6"/>
  <c r="AY68" i="6"/>
  <c r="AY67" i="6"/>
  <c r="AY66" i="6"/>
  <c r="AY65" i="6"/>
  <c r="AY64" i="6"/>
  <c r="AY63" i="6"/>
  <c r="AY62" i="6"/>
  <c r="AY61" i="6"/>
  <c r="AY60" i="6"/>
  <c r="AY59" i="6"/>
  <c r="AY58" i="6"/>
  <c r="AY57" i="6"/>
  <c r="AY56" i="6"/>
  <c r="AY55" i="6"/>
  <c r="AY54" i="6"/>
  <c r="AY53" i="6"/>
  <c r="AY52" i="6"/>
  <c r="AY51" i="6"/>
  <c r="AY50" i="6"/>
  <c r="AY49" i="6"/>
  <c r="AY48" i="6"/>
  <c r="AY47" i="6"/>
  <c r="AY46" i="6"/>
  <c r="AY45" i="6"/>
  <c r="AY44" i="6"/>
  <c r="AY43" i="6"/>
  <c r="AY42" i="6"/>
  <c r="AY41" i="6"/>
  <c r="AY40" i="6"/>
  <c r="AY39" i="6"/>
  <c r="AY38" i="6"/>
  <c r="AY37" i="6"/>
  <c r="AY36" i="6"/>
  <c r="AY35" i="6"/>
  <c r="AY34" i="6"/>
  <c r="AY33" i="6"/>
  <c r="AY32" i="6"/>
  <c r="AY31" i="6"/>
  <c r="AY30" i="6"/>
  <c r="AY29" i="6"/>
  <c r="AY28" i="6"/>
  <c r="AY27" i="6"/>
  <c r="AY26" i="6"/>
  <c r="AY25" i="6"/>
  <c r="AY24" i="6"/>
  <c r="AY23" i="6"/>
  <c r="AY22" i="6"/>
  <c r="AY21" i="6"/>
  <c r="AY20" i="6"/>
  <c r="AY19" i="6"/>
  <c r="AY18" i="6"/>
  <c r="AY17" i="6"/>
  <c r="AY16" i="6"/>
  <c r="AY15" i="6"/>
  <c r="AY14" i="6"/>
  <c r="AY13" i="6"/>
  <c r="AY12" i="6"/>
  <c r="AY11" i="6"/>
  <c r="AY10" i="6"/>
  <c r="AY9" i="6"/>
  <c r="AY8" i="6"/>
  <c r="AY7" i="6"/>
  <c r="AY6" i="6"/>
  <c r="AY5" i="6"/>
  <c r="AY4" i="6"/>
  <c r="AY3" i="6"/>
  <c r="AY2" i="6"/>
  <c r="AW3" i="6"/>
  <c r="BG2" i="6"/>
  <c r="AO2" i="6" s="1"/>
  <c r="N51" i="5"/>
  <c r="N51" i="6" s="1"/>
  <c r="N50" i="5"/>
  <c r="N49" i="5"/>
  <c r="N48" i="5"/>
  <c r="N47" i="5"/>
  <c r="N46" i="5"/>
  <c r="N45" i="5"/>
  <c r="N44" i="5"/>
  <c r="N44" i="6" s="1"/>
  <c r="N43" i="5"/>
  <c r="N42" i="5"/>
  <c r="N41" i="5"/>
  <c r="N41" i="6" s="1"/>
  <c r="N40" i="5"/>
  <c r="N40" i="6" s="1"/>
  <c r="N39" i="5"/>
  <c r="N39" i="6" s="1"/>
  <c r="N38" i="5"/>
  <c r="N38" i="6" s="1"/>
  <c r="N37" i="5"/>
  <c r="N37" i="6" s="1"/>
  <c r="N36" i="5"/>
  <c r="N35" i="5"/>
  <c r="N34" i="5"/>
  <c r="N33" i="5"/>
  <c r="N32" i="5"/>
  <c r="N31" i="5"/>
  <c r="N30" i="5"/>
  <c r="N30" i="6" s="1"/>
  <c r="N29" i="5"/>
  <c r="N28" i="5"/>
  <c r="N27" i="5"/>
  <c r="N27" i="6" s="1"/>
  <c r="N26" i="5"/>
  <c r="N26" i="6" s="1"/>
  <c r="N25" i="5"/>
  <c r="N25" i="6" s="1"/>
  <c r="N24" i="5"/>
  <c r="N24" i="6" s="1"/>
  <c r="N23" i="5"/>
  <c r="N23" i="6" s="1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N2" i="5"/>
  <c r="K2" i="6"/>
  <c r="AN2" i="6" s="1"/>
  <c r="AD202" i="6"/>
  <c r="AH202" i="6" s="1"/>
  <c r="AJ202" i="6" s="1"/>
  <c r="AD201" i="6"/>
  <c r="AH201" i="6" s="1"/>
  <c r="AJ201" i="6" s="1"/>
  <c r="AD200" i="6"/>
  <c r="AH200" i="6" s="1"/>
  <c r="AJ200" i="6" s="1"/>
  <c r="AH199" i="6"/>
  <c r="AJ199" i="6" s="1"/>
  <c r="AF199" i="6"/>
  <c r="AD199" i="6"/>
  <c r="AD198" i="6"/>
  <c r="AD197" i="6"/>
  <c r="AH197" i="6" s="1"/>
  <c r="AJ197" i="6" s="1"/>
  <c r="AD196" i="6"/>
  <c r="AD195" i="6"/>
  <c r="AH195" i="6" s="1"/>
  <c r="AJ195" i="6" s="1"/>
  <c r="AH194" i="6"/>
  <c r="AJ194" i="6" s="1"/>
  <c r="AD194" i="6"/>
  <c r="AF194" i="6" s="1"/>
  <c r="AH193" i="6"/>
  <c r="AJ193" i="6" s="1"/>
  <c r="AF193" i="6"/>
  <c r="AD193" i="6"/>
  <c r="AH192" i="6"/>
  <c r="AJ192" i="6" s="1"/>
  <c r="AF192" i="6"/>
  <c r="AD192" i="6"/>
  <c r="AD191" i="6"/>
  <c r="AD190" i="6"/>
  <c r="AH190" i="6" s="1"/>
  <c r="AJ190" i="6" s="1"/>
  <c r="AD189" i="6"/>
  <c r="AH189" i="6" s="1"/>
  <c r="AJ189" i="6" s="1"/>
  <c r="AD188" i="6"/>
  <c r="AH188" i="6" s="1"/>
  <c r="AJ188" i="6" s="1"/>
  <c r="AD187" i="6"/>
  <c r="AH187" i="6" s="1"/>
  <c r="AJ187" i="6" s="1"/>
  <c r="AD186" i="6"/>
  <c r="AH186" i="6" s="1"/>
  <c r="AJ186" i="6" s="1"/>
  <c r="AH185" i="6"/>
  <c r="AJ185" i="6" s="1"/>
  <c r="AF185" i="6"/>
  <c r="AD185" i="6"/>
  <c r="AD184" i="6"/>
  <c r="AJ183" i="6"/>
  <c r="AD183" i="6"/>
  <c r="AH183" i="6" s="1"/>
  <c r="AD182" i="6"/>
  <c r="AD181" i="6"/>
  <c r="AH181" i="6" s="1"/>
  <c r="AJ181" i="6" s="1"/>
  <c r="AD180" i="6"/>
  <c r="AH180" i="6" s="1"/>
  <c r="AJ180" i="6" s="1"/>
  <c r="AH179" i="6"/>
  <c r="AJ179" i="6" s="1"/>
  <c r="AF179" i="6"/>
  <c r="AD179" i="6"/>
  <c r="AH178" i="6"/>
  <c r="AJ178" i="6" s="1"/>
  <c r="AF178" i="6"/>
  <c r="AD178" i="6"/>
  <c r="AD177" i="6"/>
  <c r="AD176" i="6"/>
  <c r="AH176" i="6" s="1"/>
  <c r="AJ176" i="6" s="1"/>
  <c r="AD175" i="6"/>
  <c r="AH175" i="6" s="1"/>
  <c r="AJ175" i="6" s="1"/>
  <c r="AD174" i="6"/>
  <c r="AH174" i="6" s="1"/>
  <c r="AJ174" i="6" s="1"/>
  <c r="AD173" i="6"/>
  <c r="AH173" i="6" s="1"/>
  <c r="AJ173" i="6" s="1"/>
  <c r="AD172" i="6"/>
  <c r="AH172" i="6" s="1"/>
  <c r="AJ172" i="6" s="1"/>
  <c r="AH171" i="6"/>
  <c r="AJ171" i="6" s="1"/>
  <c r="AF171" i="6"/>
  <c r="AD171" i="6"/>
  <c r="AD170" i="6"/>
  <c r="AD169" i="6"/>
  <c r="AH169" i="6" s="1"/>
  <c r="AJ169" i="6" s="1"/>
  <c r="AD168" i="6"/>
  <c r="AH168" i="6" s="1"/>
  <c r="AJ168" i="6" s="1"/>
  <c r="AD167" i="6"/>
  <c r="AH167" i="6" s="1"/>
  <c r="AJ167" i="6" s="1"/>
  <c r="AD166" i="6"/>
  <c r="AH166" i="6" s="1"/>
  <c r="AJ166" i="6" s="1"/>
  <c r="AH165" i="6"/>
  <c r="AJ165" i="6" s="1"/>
  <c r="AF165" i="6"/>
  <c r="AD165" i="6"/>
  <c r="AH164" i="6"/>
  <c r="AJ164" i="6" s="1"/>
  <c r="AF164" i="6"/>
  <c r="AD164" i="6"/>
  <c r="AD163" i="6"/>
  <c r="AD162" i="6"/>
  <c r="AH162" i="6" s="1"/>
  <c r="AJ162" i="6" s="1"/>
  <c r="AD161" i="6"/>
  <c r="AH161" i="6" s="1"/>
  <c r="AJ161" i="6" s="1"/>
  <c r="AD160" i="6"/>
  <c r="AH160" i="6" s="1"/>
  <c r="AJ160" i="6" s="1"/>
  <c r="AD159" i="6"/>
  <c r="AH159" i="6" s="1"/>
  <c r="AJ159" i="6" s="1"/>
  <c r="AD158" i="6"/>
  <c r="AH158" i="6" s="1"/>
  <c r="AJ158" i="6" s="1"/>
  <c r="AH157" i="6"/>
  <c r="AJ157" i="6" s="1"/>
  <c r="AF157" i="6"/>
  <c r="AD157" i="6"/>
  <c r="AD156" i="6"/>
  <c r="AD155" i="6"/>
  <c r="AH155" i="6" s="1"/>
  <c r="AJ155" i="6" s="1"/>
  <c r="AD154" i="6"/>
  <c r="AH154" i="6" s="1"/>
  <c r="AJ154" i="6" s="1"/>
  <c r="AD153" i="6"/>
  <c r="AH153" i="6" s="1"/>
  <c r="AJ153" i="6" s="1"/>
  <c r="AD152" i="6"/>
  <c r="AH152" i="6" s="1"/>
  <c r="AJ152" i="6" s="1"/>
  <c r="AH151" i="6"/>
  <c r="AJ151" i="6" s="1"/>
  <c r="AF151" i="6"/>
  <c r="AD151" i="6"/>
  <c r="AH150" i="6"/>
  <c r="AJ150" i="6" s="1"/>
  <c r="AF150" i="6"/>
  <c r="AD150" i="6"/>
  <c r="AD149" i="6"/>
  <c r="AH149" i="6" s="1"/>
  <c r="AJ149" i="6" s="1"/>
  <c r="AH148" i="6"/>
  <c r="AJ148" i="6" s="1"/>
  <c r="AD148" i="6"/>
  <c r="AF148" i="6" s="1"/>
  <c r="AH147" i="6"/>
  <c r="AJ147" i="6" s="1"/>
  <c r="AF147" i="6"/>
  <c r="AD147" i="6"/>
  <c r="AD146" i="6"/>
  <c r="AH146" i="6" s="1"/>
  <c r="AJ146" i="6" s="1"/>
  <c r="AD145" i="6"/>
  <c r="AD144" i="6"/>
  <c r="AH144" i="6" s="1"/>
  <c r="AJ144" i="6" s="1"/>
  <c r="AH143" i="6"/>
  <c r="AJ143" i="6" s="1"/>
  <c r="AF143" i="6"/>
  <c r="AD143" i="6"/>
  <c r="AD142" i="6"/>
  <c r="AH142" i="6" s="1"/>
  <c r="AJ142" i="6" s="1"/>
  <c r="AD141" i="6"/>
  <c r="AD140" i="6"/>
  <c r="AH140" i="6" s="1"/>
  <c r="AJ140" i="6" s="1"/>
  <c r="AD139" i="6"/>
  <c r="AH139" i="6" s="1"/>
  <c r="AJ139" i="6" s="1"/>
  <c r="AH138" i="6"/>
  <c r="AJ138" i="6" s="1"/>
  <c r="AF138" i="6"/>
  <c r="AD138" i="6"/>
  <c r="AD137" i="6"/>
  <c r="AH137" i="6" s="1"/>
  <c r="AJ137" i="6" s="1"/>
  <c r="AH136" i="6"/>
  <c r="AJ136" i="6" s="1"/>
  <c r="AF136" i="6"/>
  <c r="AD136" i="6"/>
  <c r="AD135" i="6"/>
  <c r="AH135" i="6" s="1"/>
  <c r="AJ135" i="6" s="1"/>
  <c r="AH134" i="6"/>
  <c r="AJ134" i="6" s="1"/>
  <c r="AF134" i="6"/>
  <c r="AD134" i="6"/>
  <c r="AD133" i="6"/>
  <c r="AH133" i="6" s="1"/>
  <c r="AJ133" i="6" s="1"/>
  <c r="AD132" i="6"/>
  <c r="AH132" i="6" s="1"/>
  <c r="AJ132" i="6" s="1"/>
  <c r="AH131" i="6"/>
  <c r="AJ131" i="6" s="1"/>
  <c r="AD131" i="6"/>
  <c r="AF131" i="6" s="1"/>
  <c r="AD130" i="6"/>
  <c r="AH130" i="6" s="1"/>
  <c r="AJ130" i="6" s="1"/>
  <c r="AH129" i="6"/>
  <c r="AJ129" i="6" s="1"/>
  <c r="AF129" i="6"/>
  <c r="AD129" i="6"/>
  <c r="AD128" i="6"/>
  <c r="AD127" i="6"/>
  <c r="AH127" i="6" s="1"/>
  <c r="AJ127" i="6" s="1"/>
  <c r="AD126" i="6"/>
  <c r="AH126" i="6" s="1"/>
  <c r="AJ126" i="6" s="1"/>
  <c r="AD125" i="6"/>
  <c r="AH125" i="6" s="1"/>
  <c r="AJ125" i="6" s="1"/>
  <c r="AD124" i="6"/>
  <c r="AH124" i="6" s="1"/>
  <c r="AJ124" i="6" s="1"/>
  <c r="AD123" i="6"/>
  <c r="AH123" i="6" s="1"/>
  <c r="AJ123" i="6" s="1"/>
  <c r="AH122" i="6"/>
  <c r="AJ122" i="6" s="1"/>
  <c r="AF122" i="6"/>
  <c r="AD122" i="6"/>
  <c r="AF121" i="6"/>
  <c r="AD121" i="6"/>
  <c r="AH121" i="6" s="1"/>
  <c r="AJ121" i="6" s="1"/>
  <c r="AD120" i="6"/>
  <c r="AH120" i="6" s="1"/>
  <c r="AJ120" i="6" s="1"/>
  <c r="AD119" i="6"/>
  <c r="AH119" i="6" s="1"/>
  <c r="AJ119" i="6" s="1"/>
  <c r="AD118" i="6"/>
  <c r="AH118" i="6" s="1"/>
  <c r="AJ118" i="6" s="1"/>
  <c r="AD117" i="6"/>
  <c r="AH117" i="6" s="1"/>
  <c r="AJ117" i="6" s="1"/>
  <c r="AD116" i="6"/>
  <c r="AH116" i="6" s="1"/>
  <c r="AJ116" i="6" s="1"/>
  <c r="AH115" i="6"/>
  <c r="AJ115" i="6" s="1"/>
  <c r="AF115" i="6"/>
  <c r="AD115" i="6"/>
  <c r="AD114" i="6"/>
  <c r="AH114" i="6" s="1"/>
  <c r="AJ114" i="6" s="1"/>
  <c r="AD113" i="6"/>
  <c r="AH113" i="6" s="1"/>
  <c r="AJ113" i="6" s="1"/>
  <c r="AD112" i="6"/>
  <c r="AH112" i="6" s="1"/>
  <c r="AJ112" i="6" s="1"/>
  <c r="AD111" i="6"/>
  <c r="AH111" i="6" s="1"/>
  <c r="AJ111" i="6" s="1"/>
  <c r="AD110" i="6"/>
  <c r="AH110" i="6" s="1"/>
  <c r="AJ110" i="6" s="1"/>
  <c r="AD109" i="6"/>
  <c r="AH109" i="6" s="1"/>
  <c r="AJ109" i="6" s="1"/>
  <c r="AJ108" i="6"/>
  <c r="AH108" i="6"/>
  <c r="AF108" i="6"/>
  <c r="AD108" i="6"/>
  <c r="AD107" i="6"/>
  <c r="AH107" i="6" s="1"/>
  <c r="AJ107" i="6" s="1"/>
  <c r="AD106" i="6"/>
  <c r="AH106" i="6" s="1"/>
  <c r="AJ106" i="6" s="1"/>
  <c r="AD105" i="6"/>
  <c r="AH105" i="6" s="1"/>
  <c r="AJ105" i="6" s="1"/>
  <c r="AD104" i="6"/>
  <c r="AH104" i="6" s="1"/>
  <c r="AJ104" i="6" s="1"/>
  <c r="AD103" i="6"/>
  <c r="AH103" i="6" s="1"/>
  <c r="AJ103" i="6" s="1"/>
  <c r="AD102" i="6"/>
  <c r="AH102" i="6" s="1"/>
  <c r="AJ102" i="6" s="1"/>
  <c r="AH101" i="6"/>
  <c r="AJ101" i="6" s="1"/>
  <c r="AF101" i="6"/>
  <c r="AD101" i="6"/>
  <c r="AD100" i="6"/>
  <c r="AH100" i="6" s="1"/>
  <c r="AJ100" i="6" s="1"/>
  <c r="AD99" i="6"/>
  <c r="AH99" i="6" s="1"/>
  <c r="AJ99" i="6" s="1"/>
  <c r="AD98" i="6"/>
  <c r="AH98" i="6" s="1"/>
  <c r="AJ98" i="6" s="1"/>
  <c r="AD97" i="6"/>
  <c r="AH97" i="6" s="1"/>
  <c r="AJ97" i="6" s="1"/>
  <c r="AD96" i="6"/>
  <c r="AH96" i="6" s="1"/>
  <c r="AJ96" i="6" s="1"/>
  <c r="AD95" i="6"/>
  <c r="AH95" i="6" s="1"/>
  <c r="AJ95" i="6" s="1"/>
  <c r="AH94" i="6"/>
  <c r="AJ94" i="6" s="1"/>
  <c r="AF94" i="6"/>
  <c r="AD94" i="6"/>
  <c r="AD93" i="6"/>
  <c r="AH93" i="6" s="1"/>
  <c r="AJ93" i="6" s="1"/>
  <c r="AD92" i="6"/>
  <c r="AH92" i="6" s="1"/>
  <c r="AJ92" i="6" s="1"/>
  <c r="AD91" i="6"/>
  <c r="AH91" i="6" s="1"/>
  <c r="AJ91" i="6" s="1"/>
  <c r="AD90" i="6"/>
  <c r="AH90" i="6" s="1"/>
  <c r="AJ90" i="6" s="1"/>
  <c r="AD89" i="6"/>
  <c r="AH89" i="6" s="1"/>
  <c r="AJ89" i="6" s="1"/>
  <c r="AH88" i="6"/>
  <c r="AJ88" i="6" s="1"/>
  <c r="AD88" i="6"/>
  <c r="AF88" i="6" s="1"/>
  <c r="AH87" i="6"/>
  <c r="AJ87" i="6" s="1"/>
  <c r="AF87" i="6"/>
  <c r="AD87" i="6"/>
  <c r="AD86" i="6"/>
  <c r="AH86" i="6" s="1"/>
  <c r="AJ86" i="6" s="1"/>
  <c r="AD85" i="6"/>
  <c r="AH85" i="6" s="1"/>
  <c r="AJ85" i="6" s="1"/>
  <c r="AD84" i="6"/>
  <c r="AH84" i="6" s="1"/>
  <c r="AJ84" i="6" s="1"/>
  <c r="AD83" i="6"/>
  <c r="AH83" i="6" s="1"/>
  <c r="AJ83" i="6" s="1"/>
  <c r="AD82" i="6"/>
  <c r="AH82" i="6" s="1"/>
  <c r="AJ82" i="6" s="1"/>
  <c r="AB4" i="6"/>
  <c r="AB5" i="6" s="1"/>
  <c r="AB6" i="6" s="1"/>
  <c r="AB7" i="6" s="1"/>
  <c r="AB8" i="6" s="1"/>
  <c r="AB9" i="6" s="1"/>
  <c r="AB10" i="6" s="1"/>
  <c r="AB11" i="6" s="1"/>
  <c r="AB12" i="6" s="1"/>
  <c r="AB13" i="6" s="1"/>
  <c r="AB14" i="6" s="1"/>
  <c r="AB15" i="6" s="1"/>
  <c r="AB16" i="6" s="1"/>
  <c r="AB17" i="6" s="1"/>
  <c r="AB18" i="6" s="1"/>
  <c r="AB19" i="6" s="1"/>
  <c r="AB20" i="6" s="1"/>
  <c r="AB21" i="6" s="1"/>
  <c r="AB22" i="6" s="1"/>
  <c r="AB23" i="6" s="1"/>
  <c r="AB24" i="6" s="1"/>
  <c r="AB25" i="6" s="1"/>
  <c r="AB26" i="6" s="1"/>
  <c r="AB27" i="6" s="1"/>
  <c r="AB28" i="6" s="1"/>
  <c r="AB29" i="6" s="1"/>
  <c r="AB30" i="6" s="1"/>
  <c r="AB31" i="6" s="1"/>
  <c r="AB32" i="6" s="1"/>
  <c r="AB33" i="6" s="1"/>
  <c r="AB34" i="6" s="1"/>
  <c r="AB35" i="6" s="1"/>
  <c r="AB36" i="6" s="1"/>
  <c r="AB37" i="6" s="1"/>
  <c r="AB38" i="6" s="1"/>
  <c r="AB39" i="6" s="1"/>
  <c r="AB40" i="6" s="1"/>
  <c r="AB41" i="6" s="1"/>
  <c r="AB42" i="6" s="1"/>
  <c r="AB43" i="6" s="1"/>
  <c r="AB44" i="6" s="1"/>
  <c r="AB45" i="6" s="1"/>
  <c r="AB46" i="6" s="1"/>
  <c r="AB47" i="6" s="1"/>
  <c r="AB48" i="6" s="1"/>
  <c r="AB49" i="6" s="1"/>
  <c r="AB50" i="6" s="1"/>
  <c r="AB51" i="6" s="1"/>
  <c r="AB52" i="6" s="1"/>
  <c r="AB53" i="6" s="1"/>
  <c r="AB54" i="6" s="1"/>
  <c r="AB55" i="6" s="1"/>
  <c r="AB56" i="6" s="1"/>
  <c r="AB57" i="6" s="1"/>
  <c r="AB58" i="6" s="1"/>
  <c r="AB59" i="6" s="1"/>
  <c r="AB60" i="6" s="1"/>
  <c r="AB61" i="6" s="1"/>
  <c r="AB62" i="6" s="1"/>
  <c r="AB63" i="6" s="1"/>
  <c r="AB64" i="6" s="1"/>
  <c r="AB65" i="6" s="1"/>
  <c r="AB66" i="6" s="1"/>
  <c r="AB67" i="6" s="1"/>
  <c r="AB68" i="6" s="1"/>
  <c r="AB69" i="6" s="1"/>
  <c r="AB70" i="6" s="1"/>
  <c r="AB71" i="6" s="1"/>
  <c r="AB72" i="6" s="1"/>
  <c r="AB73" i="6" s="1"/>
  <c r="AB74" i="6" s="1"/>
  <c r="AB75" i="6" s="1"/>
  <c r="AB76" i="6" s="1"/>
  <c r="AB77" i="6" s="1"/>
  <c r="AB78" i="6" s="1"/>
  <c r="AB79" i="6" s="1"/>
  <c r="AB80" i="6" s="1"/>
  <c r="AB81" i="6" s="1"/>
  <c r="AB82" i="6" s="1"/>
  <c r="AB83" i="6" s="1"/>
  <c r="AB84" i="6" s="1"/>
  <c r="AB85" i="6" s="1"/>
  <c r="AB86" i="6" s="1"/>
  <c r="AB87" i="6" s="1"/>
  <c r="AB88" i="6" s="1"/>
  <c r="AB89" i="6" s="1"/>
  <c r="AB90" i="6" s="1"/>
  <c r="AB91" i="6" s="1"/>
  <c r="AB92" i="6" s="1"/>
  <c r="AB93" i="6" s="1"/>
  <c r="AB94" i="6" s="1"/>
  <c r="AB95" i="6" s="1"/>
  <c r="AB96" i="6" s="1"/>
  <c r="AB97" i="6" s="1"/>
  <c r="AB98" i="6" s="1"/>
  <c r="AB99" i="6" s="1"/>
  <c r="AB100" i="6" s="1"/>
  <c r="AB101" i="6" s="1"/>
  <c r="AB102" i="6" s="1"/>
  <c r="AB103" i="6" s="1"/>
  <c r="AB104" i="6" s="1"/>
  <c r="AB105" i="6" s="1"/>
  <c r="AB106" i="6" s="1"/>
  <c r="AB107" i="6" s="1"/>
  <c r="AB108" i="6" s="1"/>
  <c r="AB109" i="6" s="1"/>
  <c r="AB110" i="6" s="1"/>
  <c r="AB111" i="6" s="1"/>
  <c r="AB112" i="6" s="1"/>
  <c r="AB113" i="6" s="1"/>
  <c r="AB114" i="6" s="1"/>
  <c r="AB115" i="6" s="1"/>
  <c r="AB116" i="6" s="1"/>
  <c r="AB117" i="6" s="1"/>
  <c r="AB118" i="6" s="1"/>
  <c r="AB119" i="6" s="1"/>
  <c r="AB120" i="6" s="1"/>
  <c r="AB121" i="6" s="1"/>
  <c r="AB122" i="6" s="1"/>
  <c r="AB123" i="6" s="1"/>
  <c r="AB124" i="6" s="1"/>
  <c r="AB125" i="6" s="1"/>
  <c r="AB126" i="6" s="1"/>
  <c r="AB127" i="6" s="1"/>
  <c r="AB128" i="6" s="1"/>
  <c r="AB129" i="6" s="1"/>
  <c r="AB130" i="6" s="1"/>
  <c r="AB131" i="6" s="1"/>
  <c r="AB132" i="6" s="1"/>
  <c r="AB133" i="6" s="1"/>
  <c r="AB134" i="6" s="1"/>
  <c r="AB135" i="6" s="1"/>
  <c r="AB136" i="6" s="1"/>
  <c r="AB137" i="6" s="1"/>
  <c r="AB138" i="6" s="1"/>
  <c r="AB139" i="6" s="1"/>
  <c r="AB140" i="6" s="1"/>
  <c r="AB141" i="6" s="1"/>
  <c r="AB142" i="6" s="1"/>
  <c r="AB143" i="6" s="1"/>
  <c r="AB144" i="6" s="1"/>
  <c r="AB145" i="6" s="1"/>
  <c r="AB146" i="6" s="1"/>
  <c r="AB147" i="6" s="1"/>
  <c r="AB148" i="6" s="1"/>
  <c r="AB149" i="6" s="1"/>
  <c r="AB150" i="6" s="1"/>
  <c r="AB151" i="6" s="1"/>
  <c r="AB152" i="6" s="1"/>
  <c r="AB153" i="6" s="1"/>
  <c r="AB154" i="6" s="1"/>
  <c r="AB155" i="6" s="1"/>
  <c r="AB156" i="6" s="1"/>
  <c r="AB157" i="6" s="1"/>
  <c r="AB158" i="6" s="1"/>
  <c r="AB159" i="6" s="1"/>
  <c r="AB160" i="6" s="1"/>
  <c r="AB161" i="6" s="1"/>
  <c r="AB162" i="6" s="1"/>
  <c r="AB163" i="6" s="1"/>
  <c r="AB164" i="6" s="1"/>
  <c r="AB165" i="6" s="1"/>
  <c r="AB166" i="6" s="1"/>
  <c r="AB167" i="6" s="1"/>
  <c r="AB168" i="6" s="1"/>
  <c r="AB169" i="6" s="1"/>
  <c r="AB170" i="6" s="1"/>
  <c r="AB171" i="6" s="1"/>
  <c r="AB172" i="6" s="1"/>
  <c r="AB173" i="6" s="1"/>
  <c r="AB174" i="6" s="1"/>
  <c r="AB175" i="6" s="1"/>
  <c r="AB176" i="6" s="1"/>
  <c r="AB177" i="6" s="1"/>
  <c r="AB178" i="6" s="1"/>
  <c r="AB179" i="6" s="1"/>
  <c r="AB180" i="6" s="1"/>
  <c r="AB181" i="6" s="1"/>
  <c r="AB182" i="6" s="1"/>
  <c r="AB183" i="6" s="1"/>
  <c r="AB184" i="6" s="1"/>
  <c r="AB185" i="6" s="1"/>
  <c r="AB186" i="6" s="1"/>
  <c r="AB187" i="6" s="1"/>
  <c r="AB188" i="6" s="1"/>
  <c r="AB189" i="6" s="1"/>
  <c r="AB190" i="6" s="1"/>
  <c r="AB191" i="6" s="1"/>
  <c r="AB192" i="6" s="1"/>
  <c r="AB193" i="6" s="1"/>
  <c r="AB194" i="6" s="1"/>
  <c r="AB195" i="6" s="1"/>
  <c r="AB196" i="6" s="1"/>
  <c r="AB197" i="6" s="1"/>
  <c r="AB198" i="6" s="1"/>
  <c r="AB199" i="6" s="1"/>
  <c r="AB200" i="6" s="1"/>
  <c r="AB201" i="6" s="1"/>
  <c r="AB202" i="6" s="1"/>
  <c r="AB3" i="6"/>
  <c r="AD2" i="6"/>
  <c r="AH2" i="6" s="1"/>
  <c r="AJ2" i="6" s="1"/>
  <c r="C101" i="5"/>
  <c r="C100" i="5"/>
  <c r="C99" i="5"/>
  <c r="C98" i="5"/>
  <c r="J98" i="5" s="1"/>
  <c r="C97" i="5"/>
  <c r="J97" i="5" s="1"/>
  <c r="C96" i="5"/>
  <c r="C95" i="5"/>
  <c r="C94" i="5"/>
  <c r="C93" i="5"/>
  <c r="E93" i="5" s="1"/>
  <c r="C92" i="5"/>
  <c r="E92" i="5" s="1"/>
  <c r="C91" i="5"/>
  <c r="E91" i="5" s="1"/>
  <c r="C90" i="5"/>
  <c r="C89" i="5"/>
  <c r="J89" i="5" s="1"/>
  <c r="C88" i="5"/>
  <c r="J88" i="5" s="1"/>
  <c r="C87" i="5"/>
  <c r="C86" i="5"/>
  <c r="C85" i="5"/>
  <c r="C84" i="5"/>
  <c r="J84" i="5" s="1"/>
  <c r="C83" i="5"/>
  <c r="J83" i="5" s="1"/>
  <c r="C82" i="5"/>
  <c r="C81" i="5"/>
  <c r="C80" i="5"/>
  <c r="C79" i="5"/>
  <c r="E79" i="5" s="1"/>
  <c r="C78" i="5"/>
  <c r="E78" i="5" s="1"/>
  <c r="C77" i="5"/>
  <c r="E77" i="5" s="1"/>
  <c r="C76" i="5"/>
  <c r="C75" i="5"/>
  <c r="J75" i="5" s="1"/>
  <c r="C74" i="5"/>
  <c r="E74" i="5" s="1"/>
  <c r="C73" i="5"/>
  <c r="C72" i="5"/>
  <c r="C71" i="5"/>
  <c r="C70" i="5"/>
  <c r="J70" i="5" s="1"/>
  <c r="C69" i="5"/>
  <c r="J69" i="5" s="1"/>
  <c r="C68" i="5"/>
  <c r="C67" i="5"/>
  <c r="C66" i="5"/>
  <c r="C65" i="5"/>
  <c r="E65" i="5" s="1"/>
  <c r="C64" i="5"/>
  <c r="E64" i="5" s="1"/>
  <c r="C63" i="5"/>
  <c r="E63" i="5" s="1"/>
  <c r="C62" i="5"/>
  <c r="C61" i="5"/>
  <c r="J61" i="5" s="1"/>
  <c r="C60" i="5"/>
  <c r="J60" i="5" s="1"/>
  <c r="C59" i="5"/>
  <c r="C58" i="5"/>
  <c r="C57" i="5"/>
  <c r="C56" i="5"/>
  <c r="J56" i="5" s="1"/>
  <c r="C55" i="5"/>
  <c r="J55" i="5" s="1"/>
  <c r="C54" i="5"/>
  <c r="C53" i="5"/>
  <c r="C52" i="5"/>
  <c r="C51" i="5"/>
  <c r="E51" i="5" s="1"/>
  <c r="C50" i="5"/>
  <c r="E50" i="5" s="1"/>
  <c r="C49" i="5"/>
  <c r="E49" i="5" s="1"/>
  <c r="C48" i="5"/>
  <c r="C47" i="5"/>
  <c r="J47" i="5" s="1"/>
  <c r="C46" i="5"/>
  <c r="J46" i="5" s="1"/>
  <c r="C45" i="5"/>
  <c r="C44" i="5"/>
  <c r="C43" i="5"/>
  <c r="C42" i="5"/>
  <c r="J42" i="5" s="1"/>
  <c r="C41" i="5"/>
  <c r="J41" i="5" s="1"/>
  <c r="C40" i="5"/>
  <c r="C39" i="5"/>
  <c r="C38" i="5"/>
  <c r="C37" i="5"/>
  <c r="E37" i="5" s="1"/>
  <c r="C36" i="5"/>
  <c r="E36" i="5" s="1"/>
  <c r="C35" i="5"/>
  <c r="E35" i="5" s="1"/>
  <c r="C34" i="5"/>
  <c r="C33" i="5"/>
  <c r="J33" i="5" s="1"/>
  <c r="C32" i="5"/>
  <c r="E32" i="5" s="1"/>
  <c r="C31" i="5"/>
  <c r="C30" i="5"/>
  <c r="C29" i="5"/>
  <c r="C28" i="5"/>
  <c r="J28" i="5" s="1"/>
  <c r="C27" i="5"/>
  <c r="J27" i="5" s="1"/>
  <c r="C26" i="5"/>
  <c r="C25" i="5"/>
  <c r="C24" i="5"/>
  <c r="C23" i="5"/>
  <c r="E23" i="5" s="1"/>
  <c r="C22" i="5"/>
  <c r="E22" i="5" s="1"/>
  <c r="C21" i="5"/>
  <c r="E21" i="5" s="1"/>
  <c r="C20" i="5"/>
  <c r="C19" i="5"/>
  <c r="J19" i="5" s="1"/>
  <c r="C18" i="5"/>
  <c r="J18" i="5" s="1"/>
  <c r="C17" i="5"/>
  <c r="C16" i="5"/>
  <c r="C15" i="5"/>
  <c r="C14" i="5"/>
  <c r="J14" i="5" s="1"/>
  <c r="C13" i="5"/>
  <c r="J13" i="5" s="1"/>
  <c r="C12" i="5"/>
  <c r="C11" i="5"/>
  <c r="C10" i="5"/>
  <c r="E10" i="5" s="1"/>
  <c r="C9" i="5"/>
  <c r="E9" i="5" s="1"/>
  <c r="C8" i="5"/>
  <c r="E8" i="5" s="1"/>
  <c r="C7" i="5"/>
  <c r="E7" i="5" s="1"/>
  <c r="C6" i="5"/>
  <c r="C5" i="5"/>
  <c r="J5" i="5" s="1"/>
  <c r="C4" i="5"/>
  <c r="J4" i="5" s="1"/>
  <c r="C3" i="5"/>
  <c r="C2" i="5"/>
  <c r="J101" i="5"/>
  <c r="J100" i="5"/>
  <c r="J99" i="5"/>
  <c r="J96" i="5"/>
  <c r="J95" i="5"/>
  <c r="J94" i="5"/>
  <c r="J93" i="5"/>
  <c r="J92" i="5"/>
  <c r="J91" i="5"/>
  <c r="J90" i="5"/>
  <c r="J87" i="5"/>
  <c r="J86" i="5"/>
  <c r="J85" i="5"/>
  <c r="J82" i="5"/>
  <c r="J81" i="5"/>
  <c r="J80" i="5"/>
  <c r="J79" i="5"/>
  <c r="J78" i="5"/>
  <c r="J77" i="5"/>
  <c r="J76" i="5"/>
  <c r="J73" i="5"/>
  <c r="J72" i="5"/>
  <c r="J71" i="5"/>
  <c r="J68" i="5"/>
  <c r="J67" i="5"/>
  <c r="J66" i="5"/>
  <c r="J65" i="5"/>
  <c r="J64" i="5"/>
  <c r="J63" i="5"/>
  <c r="J62" i="5"/>
  <c r="J59" i="5"/>
  <c r="J58" i="5"/>
  <c r="J57" i="5"/>
  <c r="J54" i="5"/>
  <c r="J53" i="5"/>
  <c r="J52" i="5"/>
  <c r="J51" i="5"/>
  <c r="J50" i="5"/>
  <c r="J49" i="5"/>
  <c r="J48" i="5"/>
  <c r="J45" i="5"/>
  <c r="J44" i="5"/>
  <c r="J43" i="5"/>
  <c r="J40" i="5"/>
  <c r="J39" i="5"/>
  <c r="J38" i="5"/>
  <c r="J37" i="5"/>
  <c r="J36" i="5"/>
  <c r="J35" i="5"/>
  <c r="J34" i="5"/>
  <c r="J31" i="5"/>
  <c r="J30" i="5"/>
  <c r="J29" i="5"/>
  <c r="J26" i="5"/>
  <c r="J25" i="5"/>
  <c r="J24" i="5"/>
  <c r="J23" i="5"/>
  <c r="J22" i="5"/>
  <c r="J21" i="5"/>
  <c r="J20" i="5"/>
  <c r="J17" i="5"/>
  <c r="J16" i="5"/>
  <c r="J15" i="5"/>
  <c r="J12" i="5"/>
  <c r="J11" i="5"/>
  <c r="J10" i="5"/>
  <c r="J9" i="5"/>
  <c r="J8" i="5"/>
  <c r="J7" i="5"/>
  <c r="J6" i="5"/>
  <c r="J3" i="5"/>
  <c r="J2" i="5"/>
  <c r="E3" i="5"/>
  <c r="E5" i="5"/>
  <c r="E6" i="5"/>
  <c r="E11" i="5"/>
  <c r="E12" i="5"/>
  <c r="E14" i="5"/>
  <c r="E15" i="5"/>
  <c r="E16" i="5"/>
  <c r="E17" i="5"/>
  <c r="E19" i="5"/>
  <c r="E20" i="5"/>
  <c r="E24" i="5"/>
  <c r="E25" i="5"/>
  <c r="E26" i="5"/>
  <c r="E28" i="5"/>
  <c r="E29" i="5"/>
  <c r="E30" i="5"/>
  <c r="E31" i="5"/>
  <c r="E33" i="5"/>
  <c r="E34" i="5"/>
  <c r="E38" i="5"/>
  <c r="E39" i="5"/>
  <c r="E40" i="5"/>
  <c r="E42" i="5"/>
  <c r="E43" i="5"/>
  <c r="E44" i="5"/>
  <c r="E45" i="5"/>
  <c r="E47" i="5"/>
  <c r="E48" i="5"/>
  <c r="E52" i="5"/>
  <c r="E53" i="5"/>
  <c r="E54" i="5"/>
  <c r="E56" i="5"/>
  <c r="E57" i="5"/>
  <c r="E58" i="5"/>
  <c r="E59" i="5"/>
  <c r="E61" i="5"/>
  <c r="E62" i="5"/>
  <c r="E66" i="5"/>
  <c r="E67" i="5"/>
  <c r="E68" i="5"/>
  <c r="E70" i="5"/>
  <c r="E71" i="5"/>
  <c r="E72" i="5"/>
  <c r="E73" i="5"/>
  <c r="E75" i="5"/>
  <c r="E76" i="5"/>
  <c r="E80" i="5"/>
  <c r="E81" i="5"/>
  <c r="E82" i="5"/>
  <c r="E84" i="5"/>
  <c r="E85" i="5"/>
  <c r="E86" i="5"/>
  <c r="E87" i="5"/>
  <c r="E89" i="5"/>
  <c r="E90" i="5"/>
  <c r="E94" i="5"/>
  <c r="E95" i="5"/>
  <c r="E96" i="5"/>
  <c r="E98" i="5"/>
  <c r="E99" i="5"/>
  <c r="E100" i="5"/>
  <c r="E101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I4" i="5" s="1"/>
  <c r="G3" i="5"/>
  <c r="G2" i="5"/>
  <c r="C2" i="6"/>
  <c r="E2" i="6" s="1"/>
  <c r="N50" i="6"/>
  <c r="N49" i="6"/>
  <c r="N48" i="6"/>
  <c r="N47" i="6"/>
  <c r="N46" i="6"/>
  <c r="N45" i="6"/>
  <c r="N43" i="6"/>
  <c r="N42" i="6"/>
  <c r="N36" i="6"/>
  <c r="N35" i="6"/>
  <c r="N34" i="6"/>
  <c r="N33" i="6"/>
  <c r="N32" i="6"/>
  <c r="N31" i="6"/>
  <c r="N29" i="6"/>
  <c r="N28" i="6"/>
  <c r="N22" i="6"/>
  <c r="N21" i="6"/>
  <c r="N20" i="6"/>
  <c r="N19" i="6"/>
  <c r="N18" i="6"/>
  <c r="L3" i="6"/>
  <c r="L2" i="6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L2" i="5"/>
  <c r="A98" i="5"/>
  <c r="A99" i="5" s="1"/>
  <c r="I97" i="5"/>
  <c r="A97" i="5"/>
  <c r="A5" i="5"/>
  <c r="A4" i="5"/>
  <c r="D3" i="5"/>
  <c r="I3" i="5"/>
  <c r="N3" i="6" s="1"/>
  <c r="I2" i="5"/>
  <c r="N2" i="6" s="1"/>
  <c r="E2" i="5"/>
  <c r="D2" i="5"/>
  <c r="A3" i="5"/>
  <c r="BZ100" i="6" l="1"/>
  <c r="BZ75" i="6"/>
  <c r="BZ61" i="6"/>
  <c r="BZ132" i="6"/>
  <c r="BZ89" i="6"/>
  <c r="BZ121" i="6"/>
  <c r="BZ63" i="6"/>
  <c r="BZ84" i="6"/>
  <c r="BZ110" i="6"/>
  <c r="BZ116" i="6"/>
  <c r="BZ86" i="6"/>
  <c r="BZ30" i="6"/>
  <c r="BZ2" i="6"/>
  <c r="A5" i="6"/>
  <c r="L4" i="6"/>
  <c r="G2" i="6"/>
  <c r="I2" i="6" s="1"/>
  <c r="AN3" i="6"/>
  <c r="M2" i="6"/>
  <c r="M2" i="5"/>
  <c r="AN4" i="6"/>
  <c r="M4" i="5"/>
  <c r="BZ35" i="6"/>
  <c r="BV35" i="6"/>
  <c r="BX35" i="6" s="1"/>
  <c r="BT68" i="6"/>
  <c r="BT35" i="6"/>
  <c r="BZ103" i="6"/>
  <c r="BT103" i="6"/>
  <c r="BV103" i="6"/>
  <c r="BX103" i="6" s="1"/>
  <c r="BV86" i="6"/>
  <c r="BX86" i="6" s="1"/>
  <c r="BV65" i="6"/>
  <c r="BX65" i="6" s="1"/>
  <c r="BZ65" i="6"/>
  <c r="BZ118" i="6"/>
  <c r="BV118" i="6"/>
  <c r="BX118" i="6" s="1"/>
  <c r="BT118" i="6"/>
  <c r="BV12" i="6"/>
  <c r="BX12" i="6" s="1"/>
  <c r="BT65" i="6"/>
  <c r="BV32" i="6"/>
  <c r="BX32" i="6" s="1"/>
  <c r="BZ32" i="6"/>
  <c r="BT32" i="6"/>
  <c r="BZ3" i="6"/>
  <c r="BV3" i="6"/>
  <c r="BX3" i="6" s="1"/>
  <c r="BT3" i="6"/>
  <c r="BZ124" i="6"/>
  <c r="BV124" i="6"/>
  <c r="BX124" i="6" s="1"/>
  <c r="BZ9" i="6"/>
  <c r="BZ18" i="6"/>
  <c r="BV18" i="6"/>
  <c r="BX18" i="6" s="1"/>
  <c r="BT18" i="6"/>
  <c r="BV42" i="6"/>
  <c r="BX42" i="6" s="1"/>
  <c r="BZ42" i="6"/>
  <c r="BT42" i="6"/>
  <c r="BV79" i="6"/>
  <c r="BX79" i="6" s="1"/>
  <c r="BZ79" i="6"/>
  <c r="BT25" i="6"/>
  <c r="BT107" i="6"/>
  <c r="BV68" i="6"/>
  <c r="BX68" i="6" s="1"/>
  <c r="BZ97" i="6"/>
  <c r="BV97" i="6"/>
  <c r="BX97" i="6" s="1"/>
  <c r="BZ45" i="6"/>
  <c r="BV45" i="6"/>
  <c r="BX45" i="6" s="1"/>
  <c r="BT97" i="6"/>
  <c r="BZ55" i="6"/>
  <c r="BV55" i="6"/>
  <c r="BX55" i="6" s="1"/>
  <c r="BT9" i="6"/>
  <c r="BV4" i="6"/>
  <c r="BX4" i="6" s="1"/>
  <c r="BT4" i="6"/>
  <c r="BZ4" i="6"/>
  <c r="BT124" i="6"/>
  <c r="BV19" i="6"/>
  <c r="BX19" i="6" s="1"/>
  <c r="BZ19" i="6"/>
  <c r="BZ62" i="6"/>
  <c r="BV62" i="6"/>
  <c r="BX62" i="6" s="1"/>
  <c r="BT89" i="6"/>
  <c r="BT110" i="6"/>
  <c r="BZ28" i="6"/>
  <c r="BT28" i="6"/>
  <c r="BV28" i="6"/>
  <c r="BX28" i="6" s="1"/>
  <c r="BZ131" i="6"/>
  <c r="BV131" i="6"/>
  <c r="BX131" i="6" s="1"/>
  <c r="BT29" i="6"/>
  <c r="BZ29" i="6"/>
  <c r="BV29" i="6"/>
  <c r="BX29" i="6" s="1"/>
  <c r="BV48" i="6"/>
  <c r="BX48" i="6" s="1"/>
  <c r="BZ48" i="6"/>
  <c r="BT79" i="6"/>
  <c r="BZ90" i="6"/>
  <c r="BT90" i="6"/>
  <c r="BV90" i="6"/>
  <c r="BX90" i="6" s="1"/>
  <c r="BT131" i="6"/>
  <c r="BV25" i="6"/>
  <c r="BX25" i="6" s="1"/>
  <c r="BV58" i="6"/>
  <c r="BX58" i="6" s="1"/>
  <c r="BZ58" i="6"/>
  <c r="BV107" i="6"/>
  <c r="BX107" i="6" s="1"/>
  <c r="BV76" i="6"/>
  <c r="BX76" i="6" s="1"/>
  <c r="BZ76" i="6"/>
  <c r="BT86" i="6"/>
  <c r="BT76" i="6"/>
  <c r="BT12" i="6"/>
  <c r="BT45" i="6"/>
  <c r="BT55" i="6"/>
  <c r="BZ38" i="6"/>
  <c r="BV38" i="6"/>
  <c r="BX38" i="6" s="1"/>
  <c r="BT38" i="6"/>
  <c r="BT52" i="6"/>
  <c r="BV111" i="6"/>
  <c r="BX111" i="6" s="1"/>
  <c r="BZ111" i="6"/>
  <c r="BT128" i="6"/>
  <c r="BT139" i="6"/>
  <c r="BT10" i="6"/>
  <c r="BZ52" i="6"/>
  <c r="BV108" i="6"/>
  <c r="BX108" i="6" s="1"/>
  <c r="BZ108" i="6"/>
  <c r="BV7" i="6"/>
  <c r="BX7" i="6" s="1"/>
  <c r="BZ22" i="6"/>
  <c r="BT70" i="6"/>
  <c r="BZ94" i="6"/>
  <c r="BT108" i="6"/>
  <c r="BV132" i="6"/>
  <c r="BX132" i="6" s="1"/>
  <c r="BZ53" i="6"/>
  <c r="BV53" i="6"/>
  <c r="BX53" i="6" s="1"/>
  <c r="BT63" i="6"/>
  <c r="BZ73" i="6"/>
  <c r="BV84" i="6"/>
  <c r="BX84" i="6" s="1"/>
  <c r="BZ119" i="6"/>
  <c r="BT119" i="6"/>
  <c r="BV119" i="6"/>
  <c r="BX119" i="6" s="1"/>
  <c r="BZ7" i="6"/>
  <c r="BV14" i="6"/>
  <c r="BX14" i="6" s="1"/>
  <c r="BV20" i="6"/>
  <c r="BX20" i="6" s="1"/>
  <c r="BZ23" i="6"/>
  <c r="BT23" i="6"/>
  <c r="BV23" i="6"/>
  <c r="BX23" i="6" s="1"/>
  <c r="BT30" i="6"/>
  <c r="BZ33" i="6"/>
  <c r="BV33" i="6"/>
  <c r="BX33" i="6" s="1"/>
  <c r="BT33" i="6"/>
  <c r="BT43" i="6"/>
  <c r="BZ43" i="6"/>
  <c r="BV43" i="6"/>
  <c r="BX43" i="6" s="1"/>
  <c r="BT53" i="6"/>
  <c r="BT60" i="6"/>
  <c r="BV63" i="6"/>
  <c r="BX63" i="6" s="1"/>
  <c r="BV81" i="6"/>
  <c r="BX81" i="6" s="1"/>
  <c r="BV95" i="6"/>
  <c r="BX95" i="6" s="1"/>
  <c r="BZ95" i="6"/>
  <c r="BT123" i="6"/>
  <c r="BT126" i="6"/>
  <c r="BZ136" i="6"/>
  <c r="BZ140" i="6"/>
  <c r="BT140" i="6"/>
  <c r="BV140" i="6"/>
  <c r="BX140" i="6" s="1"/>
  <c r="BT111" i="6"/>
  <c r="BV139" i="6"/>
  <c r="BX139" i="6" s="1"/>
  <c r="BV10" i="6"/>
  <c r="BX10" i="6" s="1"/>
  <c r="BV87" i="6"/>
  <c r="BX87" i="6" s="1"/>
  <c r="BZ87" i="6"/>
  <c r="BT87" i="6"/>
  <c r="BT94" i="6"/>
  <c r="BT84" i="6"/>
  <c r="BZ91" i="6"/>
  <c r="BT102" i="6"/>
  <c r="BZ128" i="6"/>
  <c r="BT20" i="6"/>
  <c r="BT81" i="6"/>
  <c r="BZ105" i="6"/>
  <c r="BZ115" i="6"/>
  <c r="BT136" i="6"/>
  <c r="BT5" i="6"/>
  <c r="BT17" i="6"/>
  <c r="BV30" i="6"/>
  <c r="BX30" i="6" s="1"/>
  <c r="BT40" i="6"/>
  <c r="BV50" i="6"/>
  <c r="BX50" i="6" s="1"/>
  <c r="BZ70" i="6"/>
  <c r="BZ74" i="6"/>
  <c r="BV74" i="6"/>
  <c r="BX74" i="6" s="1"/>
  <c r="BT74" i="6"/>
  <c r="BT95" i="6"/>
  <c r="BZ102" i="6"/>
  <c r="BT129" i="6"/>
  <c r="BT91" i="6"/>
  <c r="BZ13" i="6"/>
  <c r="BV13" i="6"/>
  <c r="BX13" i="6" s="1"/>
  <c r="BV22" i="6"/>
  <c r="BX22" i="6" s="1"/>
  <c r="BT105" i="6"/>
  <c r="BT132" i="6"/>
  <c r="BT73" i="6"/>
  <c r="BT115" i="6"/>
  <c r="BT14" i="6"/>
  <c r="BV5" i="6"/>
  <c r="BX5" i="6" s="1"/>
  <c r="BT8" i="6"/>
  <c r="BZ8" i="6"/>
  <c r="BV8" i="6"/>
  <c r="BX8" i="6" s="1"/>
  <c r="BT66" i="6"/>
  <c r="BT69" i="6"/>
  <c r="BT82" i="6"/>
  <c r="BT98" i="6"/>
  <c r="BT61" i="6"/>
  <c r="BZ66" i="6"/>
  <c r="BV69" i="6"/>
  <c r="BX69" i="6" s="1"/>
  <c r="BV82" i="6"/>
  <c r="BX82" i="6" s="1"/>
  <c r="BV98" i="6"/>
  <c r="BX98" i="6" s="1"/>
  <c r="BT130" i="6"/>
  <c r="BT135" i="6"/>
  <c r="BT101" i="6"/>
  <c r="BT117" i="6"/>
  <c r="BT138" i="6"/>
  <c r="BT2" i="6"/>
  <c r="BV2" i="6"/>
  <c r="BX2" i="6" s="1"/>
  <c r="AA5" i="5"/>
  <c r="AI4" i="5"/>
  <c r="AE2" i="5"/>
  <c r="BA2" i="6"/>
  <c r="BC2" i="6"/>
  <c r="BE2" i="6" s="1"/>
  <c r="AW4" i="6"/>
  <c r="N4" i="6"/>
  <c r="AF84" i="6"/>
  <c r="AF100" i="6"/>
  <c r="AF110" i="6"/>
  <c r="AF127" i="6"/>
  <c r="AH184" i="6"/>
  <c r="AJ184" i="6" s="1"/>
  <c r="AF184" i="6"/>
  <c r="AF190" i="6"/>
  <c r="AF106" i="6"/>
  <c r="AF154" i="6"/>
  <c r="AF161" i="6"/>
  <c r="AH196" i="6"/>
  <c r="AJ196" i="6" s="1"/>
  <c r="AF196" i="6"/>
  <c r="AF89" i="6"/>
  <c r="AF117" i="6"/>
  <c r="AF144" i="6"/>
  <c r="AF149" i="6"/>
  <c r="AF172" i="6"/>
  <c r="AH128" i="6"/>
  <c r="AJ128" i="6" s="1"/>
  <c r="AF128" i="6"/>
  <c r="AF166" i="6"/>
  <c r="AF85" i="6"/>
  <c r="AF123" i="6"/>
  <c r="AH156" i="6"/>
  <c r="AJ156" i="6" s="1"/>
  <c r="AF156" i="6"/>
  <c r="AH198" i="6"/>
  <c r="AJ198" i="6" s="1"/>
  <c r="AF198" i="6"/>
  <c r="AF96" i="6"/>
  <c r="AH145" i="6"/>
  <c r="AJ145" i="6" s="1"/>
  <c r="AF145" i="6"/>
  <c r="AF162" i="6"/>
  <c r="AF102" i="6"/>
  <c r="AF113" i="6"/>
  <c r="AF140" i="6"/>
  <c r="AF175" i="6"/>
  <c r="AF186" i="6"/>
  <c r="AF119" i="6"/>
  <c r="AF168" i="6"/>
  <c r="AF92" i="6"/>
  <c r="AF130" i="6"/>
  <c r="AF135" i="6"/>
  <c r="AH163" i="6"/>
  <c r="AJ163" i="6" s="1"/>
  <c r="AF163" i="6"/>
  <c r="AF180" i="6"/>
  <c r="AH141" i="6"/>
  <c r="AJ141" i="6" s="1"/>
  <c r="AF141" i="6"/>
  <c r="AF98" i="6"/>
  <c r="AF109" i="6"/>
  <c r="AF114" i="6"/>
  <c r="AF126" i="6"/>
  <c r="AF158" i="6"/>
  <c r="AH170" i="6"/>
  <c r="AJ170" i="6" s="1"/>
  <c r="AF170" i="6"/>
  <c r="AF176" i="6"/>
  <c r="AF189" i="6"/>
  <c r="AF200" i="6"/>
  <c r="AF105" i="6"/>
  <c r="AF152" i="6"/>
  <c r="AH182" i="6"/>
  <c r="AJ182" i="6" s="1"/>
  <c r="AF182" i="6"/>
  <c r="AF93" i="6"/>
  <c r="AH177" i="6"/>
  <c r="AJ177" i="6" s="1"/>
  <c r="AF177" i="6"/>
  <c r="AH191" i="6"/>
  <c r="AJ191" i="6" s="1"/>
  <c r="AF191" i="6"/>
  <c r="AF107" i="6"/>
  <c r="AF120" i="6"/>
  <c r="AF124" i="6"/>
  <c r="AF133" i="6"/>
  <c r="AF137" i="6"/>
  <c r="AF86" i="6"/>
  <c r="AF99" i="6"/>
  <c r="AF103" i="6"/>
  <c r="AF112" i="6"/>
  <c r="AF116" i="6"/>
  <c r="AF159" i="6"/>
  <c r="AF173" i="6"/>
  <c r="AF187" i="6"/>
  <c r="AF201" i="6"/>
  <c r="AF82" i="6"/>
  <c r="AF91" i="6"/>
  <c r="AF95" i="6"/>
  <c r="AF155" i="6"/>
  <c r="AF169" i="6"/>
  <c r="AF183" i="6"/>
  <c r="AF197" i="6"/>
  <c r="AF142" i="6"/>
  <c r="AF83" i="6"/>
  <c r="AF90" i="6"/>
  <c r="AF97" i="6"/>
  <c r="AF104" i="6"/>
  <c r="AF111" i="6"/>
  <c r="AF118" i="6"/>
  <c r="AF125" i="6"/>
  <c r="AF132" i="6"/>
  <c r="AF139" i="6"/>
  <c r="AF146" i="6"/>
  <c r="AF153" i="6"/>
  <c r="AF160" i="6"/>
  <c r="AF167" i="6"/>
  <c r="AF174" i="6"/>
  <c r="AF181" i="6"/>
  <c r="AF188" i="6"/>
  <c r="AF195" i="6"/>
  <c r="AF202" i="6"/>
  <c r="AD3" i="6"/>
  <c r="AH3" i="6" s="1"/>
  <c r="AJ3" i="6" s="1"/>
  <c r="AD4" i="6"/>
  <c r="AF2" i="6"/>
  <c r="AF3" i="6"/>
  <c r="D4" i="5"/>
  <c r="E88" i="5"/>
  <c r="E46" i="5"/>
  <c r="E18" i="5"/>
  <c r="E97" i="5"/>
  <c r="E83" i="5"/>
  <c r="E69" i="5"/>
  <c r="E55" i="5"/>
  <c r="E41" i="5"/>
  <c r="E27" i="5"/>
  <c r="E13" i="5"/>
  <c r="E60" i="5"/>
  <c r="E4" i="5"/>
  <c r="J32" i="5"/>
  <c r="J74" i="5"/>
  <c r="D97" i="5"/>
  <c r="A100" i="5"/>
  <c r="I99" i="5"/>
  <c r="I98" i="5"/>
  <c r="I5" i="5"/>
  <c r="N5" i="6" s="1"/>
  <c r="A6" i="5"/>
  <c r="AM5" i="6" l="1"/>
  <c r="C5" i="6"/>
  <c r="K5" i="6" s="1"/>
  <c r="AN5" i="6" s="1"/>
  <c r="A6" i="6"/>
  <c r="L5" i="6"/>
  <c r="M3" i="6"/>
  <c r="M3" i="5"/>
  <c r="AE3" i="5"/>
  <c r="AD3" i="5"/>
  <c r="AD4" i="5"/>
  <c r="AE4" i="5"/>
  <c r="AA6" i="5"/>
  <c r="AI5" i="5"/>
  <c r="BC3" i="6"/>
  <c r="BE3" i="6" s="1"/>
  <c r="BA3" i="6"/>
  <c r="BF4" i="6"/>
  <c r="BG4" i="6" s="1"/>
  <c r="AW5" i="6"/>
  <c r="BG3" i="6"/>
  <c r="AO3" i="6" s="1"/>
  <c r="AH4" i="6"/>
  <c r="AJ4" i="6" s="1"/>
  <c r="AF4" i="6"/>
  <c r="AD5" i="6"/>
  <c r="M4" i="6"/>
  <c r="D99" i="5"/>
  <c r="D98" i="5"/>
  <c r="A101" i="5"/>
  <c r="I100" i="5"/>
  <c r="D5" i="5"/>
  <c r="A7" i="5"/>
  <c r="I6" i="5"/>
  <c r="N6" i="6" s="1"/>
  <c r="A7" i="6" l="1"/>
  <c r="C6" i="6"/>
  <c r="L6" i="6"/>
  <c r="AM6" i="6"/>
  <c r="G5" i="6"/>
  <c r="I5" i="6" s="1"/>
  <c r="M5" i="5" s="1"/>
  <c r="E5" i="6"/>
  <c r="AE5" i="5"/>
  <c r="AD5" i="5"/>
  <c r="AA7" i="5"/>
  <c r="AI6" i="5"/>
  <c r="AW6" i="6"/>
  <c r="BA4" i="6"/>
  <c r="BC4" i="6"/>
  <c r="BE4" i="6" s="1"/>
  <c r="AH5" i="6"/>
  <c r="AJ5" i="6" s="1"/>
  <c r="AF5" i="6"/>
  <c r="AD6" i="6"/>
  <c r="D100" i="5"/>
  <c r="I101" i="5"/>
  <c r="I7" i="5"/>
  <c r="N7" i="6" s="1"/>
  <c r="A8" i="5"/>
  <c r="D6" i="5"/>
  <c r="M5" i="6" l="1"/>
  <c r="E6" i="6"/>
  <c r="G6" i="6"/>
  <c r="I6" i="6" s="1"/>
  <c r="M6" i="5" s="1"/>
  <c r="K6" i="6"/>
  <c r="AN6" i="6" s="1"/>
  <c r="L7" i="6"/>
  <c r="C7" i="6"/>
  <c r="AM7" i="6"/>
  <c r="K7" i="6"/>
  <c r="AN7" i="6" s="1"/>
  <c r="A8" i="6"/>
  <c r="AA8" i="5"/>
  <c r="AI7" i="5"/>
  <c r="AE6" i="5"/>
  <c r="AD6" i="5"/>
  <c r="BA5" i="6"/>
  <c r="BC5" i="6"/>
  <c r="BE5" i="6" s="1"/>
  <c r="AW7" i="6"/>
  <c r="BF6" i="6"/>
  <c r="BG6" i="6" s="1"/>
  <c r="BF5" i="6"/>
  <c r="BG5" i="6" s="1"/>
  <c r="AH6" i="6"/>
  <c r="AJ6" i="6" s="1"/>
  <c r="AF6" i="6"/>
  <c r="AD7" i="6"/>
  <c r="D101" i="5"/>
  <c r="A9" i="5"/>
  <c r="I8" i="5"/>
  <c r="N8" i="6" s="1"/>
  <c r="D7" i="5"/>
  <c r="A9" i="6" l="1"/>
  <c r="AM8" i="6"/>
  <c r="C8" i="6"/>
  <c r="L8" i="6"/>
  <c r="M6" i="6"/>
  <c r="G7" i="6"/>
  <c r="I7" i="6" s="1"/>
  <c r="M7" i="5" s="1"/>
  <c r="E7" i="6"/>
  <c r="AI8" i="5"/>
  <c r="AA9" i="5"/>
  <c r="AE7" i="5"/>
  <c r="AD7" i="5"/>
  <c r="AW8" i="6"/>
  <c r="BC6" i="6"/>
  <c r="BE6" i="6" s="1"/>
  <c r="BA6" i="6"/>
  <c r="AH7" i="6"/>
  <c r="AJ7" i="6" s="1"/>
  <c r="AF7" i="6"/>
  <c r="AD8" i="6"/>
  <c r="A10" i="5"/>
  <c r="I9" i="5"/>
  <c r="N9" i="6" s="1"/>
  <c r="D8" i="5"/>
  <c r="M7" i="6" l="1"/>
  <c r="G8" i="6"/>
  <c r="I8" i="6" s="1"/>
  <c r="M8" i="5" s="1"/>
  <c r="E8" i="6"/>
  <c r="K8" i="6"/>
  <c r="AN8" i="6" s="1"/>
  <c r="C9" i="6"/>
  <c r="L9" i="6"/>
  <c r="A10" i="6"/>
  <c r="AM9" i="6"/>
  <c r="AI9" i="5"/>
  <c r="AA10" i="5"/>
  <c r="AD8" i="5"/>
  <c r="AE8" i="5"/>
  <c r="AW9" i="6"/>
  <c r="BA7" i="6"/>
  <c r="BC7" i="6"/>
  <c r="BE7" i="6" s="1"/>
  <c r="BF7" i="6"/>
  <c r="BG7" i="6" s="1"/>
  <c r="AD9" i="6"/>
  <c r="AF8" i="6"/>
  <c r="AH8" i="6"/>
  <c r="AJ8" i="6" s="1"/>
  <c r="M8" i="6"/>
  <c r="D9" i="5"/>
  <c r="A11" i="5"/>
  <c r="I10" i="5"/>
  <c r="N10" i="6" s="1"/>
  <c r="G9" i="6" l="1"/>
  <c r="I9" i="6" s="1"/>
  <c r="M9" i="5" s="1"/>
  <c r="E9" i="6"/>
  <c r="A11" i="6"/>
  <c r="K10" i="6"/>
  <c r="AN10" i="6" s="1"/>
  <c r="C10" i="6"/>
  <c r="AM10" i="6"/>
  <c r="L10" i="6"/>
  <c r="K9" i="6"/>
  <c r="AN9" i="6" s="1"/>
  <c r="AE9" i="5"/>
  <c r="AD9" i="5"/>
  <c r="AA11" i="5"/>
  <c r="AI10" i="5"/>
  <c r="BC8" i="6"/>
  <c r="BE8" i="6" s="1"/>
  <c r="BA8" i="6"/>
  <c r="AW10" i="6"/>
  <c r="BF8" i="6"/>
  <c r="BG8" i="6" s="1"/>
  <c r="AH9" i="6"/>
  <c r="AJ9" i="6" s="1"/>
  <c r="AF9" i="6"/>
  <c r="AD10" i="6"/>
  <c r="A12" i="5"/>
  <c r="I11" i="5"/>
  <c r="N11" i="6" s="1"/>
  <c r="D10" i="5"/>
  <c r="M9" i="6" l="1"/>
  <c r="E10" i="6"/>
  <c r="G10" i="6"/>
  <c r="I10" i="6" s="1"/>
  <c r="M10" i="5" s="1"/>
  <c r="C11" i="6"/>
  <c r="K11" i="6"/>
  <c r="AN11" i="6" s="1"/>
  <c r="L11" i="6"/>
  <c r="A12" i="6"/>
  <c r="AM11" i="6"/>
  <c r="AA12" i="5"/>
  <c r="AI11" i="5"/>
  <c r="AE10" i="5"/>
  <c r="AD10" i="5"/>
  <c r="BC9" i="6"/>
  <c r="BE9" i="6" s="1"/>
  <c r="BA9" i="6"/>
  <c r="AW11" i="6"/>
  <c r="BF9" i="6"/>
  <c r="BG9" i="6" s="1"/>
  <c r="AH10" i="6"/>
  <c r="AJ10" i="6" s="1"/>
  <c r="AF10" i="6"/>
  <c r="AD11" i="6"/>
  <c r="I12" i="5"/>
  <c r="N12" i="6" s="1"/>
  <c r="A13" i="5"/>
  <c r="D11" i="5"/>
  <c r="A13" i="6" l="1"/>
  <c r="AM12" i="6"/>
  <c r="C12" i="6"/>
  <c r="K12" i="6"/>
  <c r="AN12" i="6" s="1"/>
  <c r="L12" i="6"/>
  <c r="G11" i="6"/>
  <c r="I11" i="6" s="1"/>
  <c r="M11" i="5" s="1"/>
  <c r="E11" i="6"/>
  <c r="M10" i="6"/>
  <c r="AD11" i="5"/>
  <c r="AE11" i="5"/>
  <c r="AA13" i="5"/>
  <c r="AI12" i="5"/>
  <c r="BA10" i="6"/>
  <c r="BC10" i="6"/>
  <c r="BE10" i="6" s="1"/>
  <c r="BF10" i="6"/>
  <c r="BG10" i="6" s="1"/>
  <c r="AW12" i="6"/>
  <c r="AD12" i="6"/>
  <c r="AH11" i="6"/>
  <c r="AJ11" i="6" s="1"/>
  <c r="AF11" i="6"/>
  <c r="M11" i="6"/>
  <c r="I13" i="5"/>
  <c r="N13" i="6" s="1"/>
  <c r="A14" i="5"/>
  <c r="D12" i="5"/>
  <c r="E12" i="6" l="1"/>
  <c r="G12" i="6"/>
  <c r="I12" i="6" s="1"/>
  <c r="M12" i="5" s="1"/>
  <c r="AM13" i="6"/>
  <c r="A14" i="6"/>
  <c r="C13" i="6"/>
  <c r="L13" i="6"/>
  <c r="AE12" i="5"/>
  <c r="AD12" i="5"/>
  <c r="AA14" i="5"/>
  <c r="AI13" i="5"/>
  <c r="BC11" i="6"/>
  <c r="BE11" i="6" s="1"/>
  <c r="BA11" i="6"/>
  <c r="AW13" i="6"/>
  <c r="BF11" i="6"/>
  <c r="BG11" i="6" s="1"/>
  <c r="AD13" i="6"/>
  <c r="AH12" i="6"/>
  <c r="AJ12" i="6" s="1"/>
  <c r="AF12" i="6"/>
  <c r="M12" i="6"/>
  <c r="I14" i="5"/>
  <c r="N14" i="6" s="1"/>
  <c r="A15" i="5"/>
  <c r="D13" i="5"/>
  <c r="G13" i="6" l="1"/>
  <c r="I13" i="6" s="1"/>
  <c r="M13" i="5" s="1"/>
  <c r="E13" i="6"/>
  <c r="A15" i="6"/>
  <c r="AM14" i="6"/>
  <c r="L14" i="6"/>
  <c r="C14" i="6"/>
  <c r="K13" i="6"/>
  <c r="AN13" i="6" s="1"/>
  <c r="AA15" i="5"/>
  <c r="AI14" i="5"/>
  <c r="AD13" i="5"/>
  <c r="AE13" i="5"/>
  <c r="BC12" i="6"/>
  <c r="BE12" i="6" s="1"/>
  <c r="BA12" i="6"/>
  <c r="BF12" i="6"/>
  <c r="BG12" i="6" s="1"/>
  <c r="AW14" i="6"/>
  <c r="AH13" i="6"/>
  <c r="AJ13" i="6" s="1"/>
  <c r="AF13" i="6"/>
  <c r="AD14" i="6"/>
  <c r="M13" i="6"/>
  <c r="D14" i="5"/>
  <c r="I15" i="5"/>
  <c r="N15" i="6" s="1"/>
  <c r="A16" i="5"/>
  <c r="E14" i="6" l="1"/>
  <c r="G14" i="6"/>
  <c r="I14" i="6" s="1"/>
  <c r="M14" i="5" s="1"/>
  <c r="K14" i="6"/>
  <c r="AN14" i="6" s="1"/>
  <c r="AM15" i="6"/>
  <c r="A16" i="6"/>
  <c r="L15" i="6"/>
  <c r="C15" i="6"/>
  <c r="K15" i="6" s="1"/>
  <c r="AN15" i="6" s="1"/>
  <c r="AA16" i="5"/>
  <c r="AI15" i="5"/>
  <c r="AE14" i="5"/>
  <c r="AD14" i="5"/>
  <c r="AW15" i="6"/>
  <c r="BA13" i="6"/>
  <c r="BC13" i="6"/>
  <c r="BE13" i="6" s="1"/>
  <c r="BF13" i="6"/>
  <c r="BG13" i="6" s="1"/>
  <c r="AD15" i="6"/>
  <c r="AF14" i="6"/>
  <c r="AH14" i="6"/>
  <c r="AJ14" i="6" s="1"/>
  <c r="M14" i="6"/>
  <c r="A17" i="5"/>
  <c r="I16" i="5"/>
  <c r="N16" i="6" s="1"/>
  <c r="D15" i="5"/>
  <c r="G15" i="6" l="1"/>
  <c r="I15" i="6" s="1"/>
  <c r="M15" i="5" s="1"/>
  <c r="E15" i="6"/>
  <c r="A17" i="6"/>
  <c r="C16" i="6"/>
  <c r="K16" i="6" s="1"/>
  <c r="AN16" i="6" s="1"/>
  <c r="AM16" i="6"/>
  <c r="L16" i="6"/>
  <c r="AD15" i="5"/>
  <c r="AE15" i="5"/>
  <c r="AI16" i="5"/>
  <c r="AA17" i="5"/>
  <c r="BC14" i="6"/>
  <c r="BE14" i="6" s="1"/>
  <c r="BA14" i="6"/>
  <c r="BF14" i="6"/>
  <c r="BG14" i="6" s="1"/>
  <c r="BF15" i="6"/>
  <c r="BG15" i="6" s="1"/>
  <c r="AW16" i="6"/>
  <c r="AD16" i="6"/>
  <c r="AH15" i="6"/>
  <c r="AJ15" i="6" s="1"/>
  <c r="AF15" i="6"/>
  <c r="M15" i="6"/>
  <c r="D16" i="5"/>
  <c r="A18" i="5"/>
  <c r="I17" i="5"/>
  <c r="N17" i="6" s="1"/>
  <c r="C17" i="6" l="1"/>
  <c r="L17" i="6"/>
  <c r="A18" i="6"/>
  <c r="AM17" i="6"/>
  <c r="E16" i="6"/>
  <c r="G16" i="6"/>
  <c r="I16" i="6" s="1"/>
  <c r="M16" i="5" s="1"/>
  <c r="AA18" i="5"/>
  <c r="AI17" i="5"/>
  <c r="AD16" i="5"/>
  <c r="AE16" i="5"/>
  <c r="BC15" i="6"/>
  <c r="BE15" i="6" s="1"/>
  <c r="BA15" i="6"/>
  <c r="AW17" i="6"/>
  <c r="BF16" i="6"/>
  <c r="BG16" i="6" s="1"/>
  <c r="AH16" i="6"/>
  <c r="AJ16" i="6" s="1"/>
  <c r="AF16" i="6"/>
  <c r="AD17" i="6"/>
  <c r="A19" i="5"/>
  <c r="I18" i="5"/>
  <c r="D17" i="5"/>
  <c r="G17" i="6" l="1"/>
  <c r="I17" i="6" s="1"/>
  <c r="M17" i="5" s="1"/>
  <c r="E17" i="6"/>
  <c r="M16" i="6"/>
  <c r="A19" i="6"/>
  <c r="L18" i="6"/>
  <c r="AM18" i="6"/>
  <c r="C18" i="6"/>
  <c r="K17" i="6"/>
  <c r="AN17" i="6" s="1"/>
  <c r="AE17" i="5"/>
  <c r="AD17" i="5"/>
  <c r="AA19" i="5"/>
  <c r="AI18" i="5"/>
  <c r="AW18" i="6"/>
  <c r="BC16" i="6"/>
  <c r="BE16" i="6" s="1"/>
  <c r="BA16" i="6"/>
  <c r="AD18" i="6"/>
  <c r="AH17" i="6"/>
  <c r="AJ17" i="6" s="1"/>
  <c r="AF17" i="6"/>
  <c r="D18" i="5"/>
  <c r="I19" i="5"/>
  <c r="A20" i="5"/>
  <c r="E18" i="6" l="1"/>
  <c r="G18" i="6"/>
  <c r="I18" i="6" s="1"/>
  <c r="M18" i="5" s="1"/>
  <c r="M17" i="6"/>
  <c r="K18" i="6"/>
  <c r="AN18" i="6" s="1"/>
  <c r="AM19" i="6"/>
  <c r="C19" i="6"/>
  <c r="K19" i="6"/>
  <c r="AN19" i="6" s="1"/>
  <c r="L19" i="6"/>
  <c r="A20" i="6"/>
  <c r="AE18" i="5"/>
  <c r="AD18" i="5"/>
  <c r="AI19" i="5"/>
  <c r="AA20" i="5"/>
  <c r="BC17" i="6"/>
  <c r="BE17" i="6" s="1"/>
  <c r="BA17" i="6"/>
  <c r="BF18" i="6"/>
  <c r="BG18" i="6" s="1"/>
  <c r="AW19" i="6"/>
  <c r="BF17" i="6"/>
  <c r="BG17" i="6" s="1"/>
  <c r="AH18" i="6"/>
  <c r="AJ18" i="6" s="1"/>
  <c r="AF18" i="6"/>
  <c r="AD19" i="6"/>
  <c r="M18" i="6"/>
  <c r="D19" i="5"/>
  <c r="I20" i="5"/>
  <c r="A21" i="5"/>
  <c r="G19" i="6" l="1"/>
  <c r="I19" i="6" s="1"/>
  <c r="M19" i="5" s="1"/>
  <c r="E19" i="6"/>
  <c r="A21" i="6"/>
  <c r="C20" i="6"/>
  <c r="K20" i="6"/>
  <c r="AN20" i="6" s="1"/>
  <c r="L20" i="6"/>
  <c r="AM20" i="6"/>
  <c r="AI20" i="5"/>
  <c r="AA21" i="5"/>
  <c r="AD19" i="5"/>
  <c r="AE19" i="5"/>
  <c r="AW20" i="6"/>
  <c r="BC18" i="6"/>
  <c r="BE18" i="6" s="1"/>
  <c r="BA18" i="6"/>
  <c r="AD20" i="6"/>
  <c r="AH19" i="6"/>
  <c r="AJ19" i="6" s="1"/>
  <c r="AF19" i="6"/>
  <c r="I21" i="5"/>
  <c r="A22" i="5"/>
  <c r="D20" i="5"/>
  <c r="L21" i="6" l="1"/>
  <c r="AM21" i="6"/>
  <c r="C21" i="6"/>
  <c r="A22" i="6"/>
  <c r="K21" i="6"/>
  <c r="AN21" i="6" s="1"/>
  <c r="M19" i="6"/>
  <c r="E20" i="6"/>
  <c r="G20" i="6"/>
  <c r="I20" i="6" s="1"/>
  <c r="M20" i="5" s="1"/>
  <c r="AD20" i="5"/>
  <c r="AE20" i="5"/>
  <c r="AA22" i="5"/>
  <c r="AI21" i="5"/>
  <c r="AW21" i="6"/>
  <c r="BF20" i="6"/>
  <c r="BG20" i="6" s="1"/>
  <c r="BC19" i="6"/>
  <c r="BE19" i="6" s="1"/>
  <c r="BA19" i="6"/>
  <c r="BF19" i="6"/>
  <c r="BG19" i="6" s="1"/>
  <c r="AH20" i="6"/>
  <c r="AJ20" i="6" s="1"/>
  <c r="AF20" i="6"/>
  <c r="AD21" i="6"/>
  <c r="M20" i="6"/>
  <c r="A23" i="5"/>
  <c r="I22" i="5"/>
  <c r="D21" i="5"/>
  <c r="A23" i="6" l="1"/>
  <c r="C22" i="6"/>
  <c r="AM22" i="6"/>
  <c r="L22" i="6"/>
  <c r="G21" i="6"/>
  <c r="I21" i="6" s="1"/>
  <c r="M21" i="5" s="1"/>
  <c r="E21" i="6"/>
  <c r="AA23" i="5"/>
  <c r="AI22" i="5"/>
  <c r="AE21" i="5"/>
  <c r="AD21" i="5"/>
  <c r="AW22" i="6"/>
  <c r="BC20" i="6"/>
  <c r="BE20" i="6" s="1"/>
  <c r="BA20" i="6"/>
  <c r="AH21" i="6"/>
  <c r="AJ21" i="6" s="1"/>
  <c r="AF21" i="6"/>
  <c r="AD22" i="6"/>
  <c r="A24" i="5"/>
  <c r="I23" i="5"/>
  <c r="D22" i="5"/>
  <c r="E22" i="6" l="1"/>
  <c r="G22" i="6"/>
  <c r="I22" i="6" s="1"/>
  <c r="M22" i="5" s="1"/>
  <c r="A24" i="6"/>
  <c r="AM23" i="6"/>
  <c r="L23" i="6"/>
  <c r="C23" i="6"/>
  <c r="K23" i="6"/>
  <c r="AN23" i="6" s="1"/>
  <c r="K22" i="6"/>
  <c r="AN22" i="6" s="1"/>
  <c r="M21" i="6"/>
  <c r="AE22" i="5"/>
  <c r="AD22" i="5"/>
  <c r="AI23" i="5"/>
  <c r="AA24" i="5"/>
  <c r="BC21" i="6"/>
  <c r="BE21" i="6" s="1"/>
  <c r="BA21" i="6"/>
  <c r="AW23" i="6"/>
  <c r="BF21" i="6"/>
  <c r="BG21" i="6" s="1"/>
  <c r="AD23" i="6"/>
  <c r="AF22" i="6"/>
  <c r="AH22" i="6"/>
  <c r="AJ22" i="6" s="1"/>
  <c r="D23" i="5"/>
  <c r="A25" i="5"/>
  <c r="I24" i="5"/>
  <c r="M22" i="6" l="1"/>
  <c r="G23" i="6"/>
  <c r="I23" i="6" s="1"/>
  <c r="M23" i="5" s="1"/>
  <c r="E23" i="6"/>
  <c r="A25" i="6"/>
  <c r="AM24" i="6"/>
  <c r="C24" i="6"/>
  <c r="L24" i="6"/>
  <c r="AA25" i="5"/>
  <c r="AI24" i="5"/>
  <c r="AE23" i="5"/>
  <c r="AD23" i="5"/>
  <c r="AW24" i="6"/>
  <c r="BC22" i="6"/>
  <c r="BE22" i="6" s="1"/>
  <c r="BA22" i="6"/>
  <c r="BF22" i="6"/>
  <c r="BG22" i="6" s="1"/>
  <c r="AH23" i="6"/>
  <c r="AJ23" i="6" s="1"/>
  <c r="AF23" i="6"/>
  <c r="AD24" i="6"/>
  <c r="M23" i="6"/>
  <c r="A26" i="5"/>
  <c r="I25" i="5"/>
  <c r="D24" i="5"/>
  <c r="E24" i="6" l="1"/>
  <c r="G24" i="6"/>
  <c r="I24" i="6" s="1"/>
  <c r="M24" i="5" s="1"/>
  <c r="K24" i="6"/>
  <c r="AN24" i="6" s="1"/>
  <c r="L25" i="6"/>
  <c r="C25" i="6"/>
  <c r="K25" i="6"/>
  <c r="AN25" i="6" s="1"/>
  <c r="A26" i="6"/>
  <c r="AM25" i="6"/>
  <c r="AA26" i="5"/>
  <c r="AI25" i="5"/>
  <c r="AD24" i="5"/>
  <c r="AE24" i="5"/>
  <c r="AW25" i="6"/>
  <c r="BA23" i="6"/>
  <c r="BC23" i="6"/>
  <c r="BE23" i="6" s="1"/>
  <c r="BF23" i="6"/>
  <c r="BG23" i="6" s="1"/>
  <c r="AF24" i="6"/>
  <c r="AH24" i="6"/>
  <c r="AJ24" i="6" s="1"/>
  <c r="AD25" i="6"/>
  <c r="M24" i="6"/>
  <c r="I26" i="5"/>
  <c r="A27" i="5"/>
  <c r="D25" i="5"/>
  <c r="A27" i="6" l="1"/>
  <c r="L26" i="6"/>
  <c r="C26" i="6"/>
  <c r="AM26" i="6"/>
  <c r="G25" i="6"/>
  <c r="I25" i="6" s="1"/>
  <c r="M25" i="5" s="1"/>
  <c r="E25" i="6"/>
  <c r="AE25" i="5"/>
  <c r="AD25" i="5"/>
  <c r="AA27" i="5"/>
  <c r="AI26" i="5"/>
  <c r="BC24" i="6"/>
  <c r="BE24" i="6" s="1"/>
  <c r="BA24" i="6"/>
  <c r="BF24" i="6"/>
  <c r="BG24" i="6" s="1"/>
  <c r="AW26" i="6"/>
  <c r="AD26" i="6"/>
  <c r="AH25" i="6"/>
  <c r="AJ25" i="6" s="1"/>
  <c r="AF25" i="6"/>
  <c r="D26" i="5"/>
  <c r="I27" i="5"/>
  <c r="A28" i="5"/>
  <c r="M25" i="6" l="1"/>
  <c r="E26" i="6"/>
  <c r="G26" i="6"/>
  <c r="I26" i="6" s="1"/>
  <c r="M26" i="5" s="1"/>
  <c r="K26" i="6"/>
  <c r="AN26" i="6" s="1"/>
  <c r="AM27" i="6"/>
  <c r="L27" i="6"/>
  <c r="C27" i="6"/>
  <c r="A28" i="6"/>
  <c r="AI27" i="5"/>
  <c r="AA28" i="5"/>
  <c r="AE26" i="5"/>
  <c r="AD26" i="5"/>
  <c r="BA25" i="6"/>
  <c r="BC25" i="6"/>
  <c r="BE25" i="6" s="1"/>
  <c r="AW27" i="6"/>
  <c r="BF25" i="6"/>
  <c r="BG25" i="6" s="1"/>
  <c r="AH26" i="6"/>
  <c r="AJ26" i="6" s="1"/>
  <c r="AF26" i="6"/>
  <c r="AD27" i="6"/>
  <c r="M26" i="6"/>
  <c r="I28" i="5"/>
  <c r="A29" i="5"/>
  <c r="D27" i="5"/>
  <c r="G27" i="6" l="1"/>
  <c r="I27" i="6" s="1"/>
  <c r="M27" i="5" s="1"/>
  <c r="E27" i="6"/>
  <c r="A29" i="6"/>
  <c r="AM28" i="6"/>
  <c r="L28" i="6"/>
  <c r="C28" i="6"/>
  <c r="K27" i="6"/>
  <c r="AN27" i="6" s="1"/>
  <c r="AI28" i="5"/>
  <c r="AA29" i="5"/>
  <c r="AE27" i="5"/>
  <c r="AD27" i="5"/>
  <c r="BC26" i="6"/>
  <c r="BE26" i="6" s="1"/>
  <c r="BA26" i="6"/>
  <c r="BF26" i="6"/>
  <c r="BG26" i="6" s="1"/>
  <c r="AW28" i="6"/>
  <c r="AH27" i="6"/>
  <c r="AJ27" i="6" s="1"/>
  <c r="AF27" i="6"/>
  <c r="AD28" i="6"/>
  <c r="M27" i="6"/>
  <c r="D28" i="5"/>
  <c r="A30" i="5"/>
  <c r="I29" i="5"/>
  <c r="G28" i="6" l="1"/>
  <c r="I28" i="6" s="1"/>
  <c r="M28" i="5" s="1"/>
  <c r="E28" i="6"/>
  <c r="K28" i="6"/>
  <c r="AN28" i="6" s="1"/>
  <c r="A30" i="6"/>
  <c r="AM29" i="6"/>
  <c r="C29" i="6"/>
  <c r="K29" i="6" s="1"/>
  <c r="AN29" i="6" s="1"/>
  <c r="L29" i="6"/>
  <c r="AA30" i="5"/>
  <c r="AI29" i="5"/>
  <c r="AE28" i="5"/>
  <c r="AD28" i="5"/>
  <c r="AW29" i="6"/>
  <c r="BA27" i="6"/>
  <c r="BC27" i="6"/>
  <c r="BE27" i="6" s="1"/>
  <c r="BF27" i="6"/>
  <c r="BG27" i="6" s="1"/>
  <c r="AD29" i="6"/>
  <c r="AF28" i="6"/>
  <c r="AH28" i="6"/>
  <c r="AJ28" i="6" s="1"/>
  <c r="M28" i="6"/>
  <c r="A31" i="5"/>
  <c r="I30" i="5"/>
  <c r="D29" i="5"/>
  <c r="G29" i="6" l="1"/>
  <c r="I29" i="6" s="1"/>
  <c r="M29" i="5" s="1"/>
  <c r="E29" i="6"/>
  <c r="A31" i="6"/>
  <c r="L30" i="6"/>
  <c r="AM30" i="6"/>
  <c r="C30" i="6"/>
  <c r="K30" i="6" s="1"/>
  <c r="AN30" i="6" s="1"/>
  <c r="AE29" i="5"/>
  <c r="AD29" i="5"/>
  <c r="AA31" i="5"/>
  <c r="AI30" i="5"/>
  <c r="BF29" i="6"/>
  <c r="BG29" i="6" s="1"/>
  <c r="AW30" i="6"/>
  <c r="BA28" i="6"/>
  <c r="BC28" i="6"/>
  <c r="BE28" i="6" s="1"/>
  <c r="BF28" i="6"/>
  <c r="BG28" i="6" s="1"/>
  <c r="AF29" i="6"/>
  <c r="AH29" i="6"/>
  <c r="AJ29" i="6" s="1"/>
  <c r="AD30" i="6"/>
  <c r="M29" i="6"/>
  <c r="D30" i="5"/>
  <c r="A32" i="5"/>
  <c r="I31" i="5"/>
  <c r="E30" i="6" l="1"/>
  <c r="G30" i="6"/>
  <c r="I30" i="6" s="1"/>
  <c r="M30" i="5" s="1"/>
  <c r="AM31" i="6"/>
  <c r="A32" i="6"/>
  <c r="C31" i="6"/>
  <c r="L31" i="6"/>
  <c r="AI31" i="5"/>
  <c r="AA32" i="5"/>
  <c r="AE30" i="5"/>
  <c r="AD30" i="5"/>
  <c r="BC29" i="6"/>
  <c r="BE29" i="6" s="1"/>
  <c r="BA29" i="6"/>
  <c r="AW31" i="6"/>
  <c r="AH30" i="6"/>
  <c r="AJ30" i="6" s="1"/>
  <c r="AF30" i="6"/>
  <c r="AD31" i="6"/>
  <c r="M30" i="6"/>
  <c r="D31" i="5"/>
  <c r="A33" i="5"/>
  <c r="I32" i="5"/>
  <c r="A33" i="6" l="1"/>
  <c r="L32" i="6"/>
  <c r="C32" i="6"/>
  <c r="AM32" i="6"/>
  <c r="K32" i="6"/>
  <c r="AN32" i="6" s="1"/>
  <c r="G31" i="6"/>
  <c r="I31" i="6" s="1"/>
  <c r="M31" i="5" s="1"/>
  <c r="E31" i="6"/>
  <c r="K31" i="6"/>
  <c r="AN31" i="6" s="1"/>
  <c r="AA33" i="5"/>
  <c r="AI32" i="5"/>
  <c r="AE31" i="5"/>
  <c r="AD31" i="5"/>
  <c r="BC30" i="6"/>
  <c r="BE30" i="6" s="1"/>
  <c r="BA30" i="6"/>
  <c r="BF30" i="6"/>
  <c r="BG30" i="6" s="1"/>
  <c r="AW32" i="6"/>
  <c r="AD32" i="6"/>
  <c r="AH31" i="6"/>
  <c r="AJ31" i="6" s="1"/>
  <c r="AF31" i="6"/>
  <c r="M31" i="6"/>
  <c r="D32" i="5"/>
  <c r="I33" i="5"/>
  <c r="A34" i="5"/>
  <c r="E32" i="6" l="1"/>
  <c r="G32" i="6"/>
  <c r="I32" i="6" s="1"/>
  <c r="M32" i="5" s="1"/>
  <c r="AM33" i="6"/>
  <c r="A34" i="6"/>
  <c r="C33" i="6"/>
  <c r="K33" i="6"/>
  <c r="AN33" i="6" s="1"/>
  <c r="L33" i="6"/>
  <c r="AA34" i="5"/>
  <c r="AI33" i="5"/>
  <c r="AE32" i="5"/>
  <c r="AD32" i="5"/>
  <c r="BC31" i="6"/>
  <c r="BE31" i="6" s="1"/>
  <c r="BA31" i="6"/>
  <c r="AW33" i="6"/>
  <c r="BF32" i="6"/>
  <c r="BG32" i="6" s="1"/>
  <c r="BF31" i="6"/>
  <c r="BG31" i="6" s="1"/>
  <c r="AH32" i="6"/>
  <c r="AJ32" i="6" s="1"/>
  <c r="AF32" i="6"/>
  <c r="AD33" i="6"/>
  <c r="M32" i="6"/>
  <c r="A35" i="5"/>
  <c r="I34" i="5"/>
  <c r="D33" i="5"/>
  <c r="G33" i="6" l="1"/>
  <c r="I33" i="6" s="1"/>
  <c r="M33" i="5" s="1"/>
  <c r="E33" i="6"/>
  <c r="A35" i="6"/>
  <c r="C34" i="6"/>
  <c r="K34" i="6"/>
  <c r="AN34" i="6" s="1"/>
  <c r="L34" i="6"/>
  <c r="AM34" i="6"/>
  <c r="AA35" i="5"/>
  <c r="AI34" i="5"/>
  <c r="AD33" i="5"/>
  <c r="AE33" i="5"/>
  <c r="BF33" i="6"/>
  <c r="BG33" i="6" s="1"/>
  <c r="AW34" i="6"/>
  <c r="BC32" i="6"/>
  <c r="BE32" i="6" s="1"/>
  <c r="BA32" i="6"/>
  <c r="AD34" i="6"/>
  <c r="AH33" i="6"/>
  <c r="AJ33" i="6" s="1"/>
  <c r="AF33" i="6"/>
  <c r="M33" i="6"/>
  <c r="D34" i="5"/>
  <c r="A36" i="5"/>
  <c r="I35" i="5"/>
  <c r="G34" i="6" l="1"/>
  <c r="I34" i="6" s="1"/>
  <c r="M34" i="5" s="1"/>
  <c r="E34" i="6"/>
  <c r="L35" i="6"/>
  <c r="AM35" i="6"/>
  <c r="C35" i="6"/>
  <c r="A36" i="6"/>
  <c r="AD34" i="5"/>
  <c r="AE34" i="5"/>
  <c r="AA36" i="5"/>
  <c r="AI35" i="5"/>
  <c r="BC33" i="6"/>
  <c r="BE33" i="6" s="1"/>
  <c r="BA33" i="6"/>
  <c r="BF34" i="6"/>
  <c r="BG34" i="6" s="1"/>
  <c r="AW35" i="6"/>
  <c r="AH34" i="6"/>
  <c r="AJ34" i="6" s="1"/>
  <c r="AF34" i="6"/>
  <c r="AD35" i="6"/>
  <c r="M34" i="6"/>
  <c r="D35" i="5"/>
  <c r="A37" i="5"/>
  <c r="I36" i="5"/>
  <c r="A37" i="6" l="1"/>
  <c r="AM36" i="6"/>
  <c r="C36" i="6"/>
  <c r="K36" i="6" s="1"/>
  <c r="AN36" i="6" s="1"/>
  <c r="L36" i="6"/>
  <c r="G35" i="6"/>
  <c r="I35" i="6" s="1"/>
  <c r="M35" i="5" s="1"/>
  <c r="E35" i="6"/>
  <c r="K35" i="6"/>
  <c r="AN35" i="6" s="1"/>
  <c r="AD35" i="5"/>
  <c r="AE35" i="5"/>
  <c r="AA37" i="5"/>
  <c r="AI36" i="5"/>
  <c r="BF35" i="6"/>
  <c r="BG35" i="6" s="1"/>
  <c r="AW36" i="6"/>
  <c r="BC34" i="6"/>
  <c r="BE34" i="6" s="1"/>
  <c r="BA34" i="6"/>
  <c r="AH35" i="6"/>
  <c r="AJ35" i="6" s="1"/>
  <c r="AF35" i="6"/>
  <c r="AD36" i="6"/>
  <c r="A38" i="5"/>
  <c r="I37" i="5"/>
  <c r="D36" i="5"/>
  <c r="M35" i="6" l="1"/>
  <c r="G36" i="6"/>
  <c r="I36" i="6" s="1"/>
  <c r="M36" i="5" s="1"/>
  <c r="E36" i="6"/>
  <c r="C37" i="6"/>
  <c r="AM37" i="6"/>
  <c r="K37" i="6"/>
  <c r="AN37" i="6" s="1"/>
  <c r="A38" i="6"/>
  <c r="L37" i="6"/>
  <c r="AE36" i="5"/>
  <c r="AD36" i="5"/>
  <c r="AA38" i="5"/>
  <c r="AI37" i="5"/>
  <c r="BC35" i="6"/>
  <c r="BE35" i="6" s="1"/>
  <c r="BA35" i="6"/>
  <c r="AW37" i="6"/>
  <c r="AF36" i="6"/>
  <c r="AH36" i="6"/>
  <c r="AJ36" i="6" s="1"/>
  <c r="AD37" i="6"/>
  <c r="M36" i="6"/>
  <c r="A39" i="5"/>
  <c r="I38" i="5"/>
  <c r="D37" i="5"/>
  <c r="A39" i="6" l="1"/>
  <c r="AM38" i="6"/>
  <c r="C38" i="6"/>
  <c r="K38" i="6"/>
  <c r="AN38" i="6" s="1"/>
  <c r="L38" i="6"/>
  <c r="G37" i="6"/>
  <c r="I37" i="6" s="1"/>
  <c r="M37" i="5" s="1"/>
  <c r="E37" i="6"/>
  <c r="AA39" i="5"/>
  <c r="AI38" i="5"/>
  <c r="AE37" i="5"/>
  <c r="AD37" i="5"/>
  <c r="BC36" i="6"/>
  <c r="BE36" i="6" s="1"/>
  <c r="BA36" i="6"/>
  <c r="AW38" i="6"/>
  <c r="BF36" i="6"/>
  <c r="BG36" i="6" s="1"/>
  <c r="AD38" i="6"/>
  <c r="AH37" i="6"/>
  <c r="AJ37" i="6" s="1"/>
  <c r="AF37" i="6"/>
  <c r="I39" i="5"/>
  <c r="A40" i="5"/>
  <c r="D38" i="5"/>
  <c r="M37" i="6" l="1"/>
  <c r="E38" i="6"/>
  <c r="G38" i="6"/>
  <c r="I38" i="6" s="1"/>
  <c r="M38" i="5" s="1"/>
  <c r="AM39" i="6"/>
  <c r="C39" i="6"/>
  <c r="A40" i="6"/>
  <c r="L39" i="6"/>
  <c r="AE38" i="5"/>
  <c r="AD38" i="5"/>
  <c r="AA40" i="5"/>
  <c r="AI39" i="5"/>
  <c r="AW39" i="6"/>
  <c r="BC37" i="6"/>
  <c r="BE37" i="6" s="1"/>
  <c r="BA37" i="6"/>
  <c r="BF37" i="6"/>
  <c r="BG37" i="6" s="1"/>
  <c r="AH38" i="6"/>
  <c r="AJ38" i="6" s="1"/>
  <c r="AF38" i="6"/>
  <c r="AD39" i="6"/>
  <c r="M38" i="6"/>
  <c r="D39" i="5"/>
  <c r="I40" i="5"/>
  <c r="A41" i="5"/>
  <c r="G39" i="6" l="1"/>
  <c r="I39" i="6" s="1"/>
  <c r="M39" i="5" s="1"/>
  <c r="E39" i="6"/>
  <c r="K39" i="6"/>
  <c r="AN39" i="6" s="1"/>
  <c r="A41" i="6"/>
  <c r="C40" i="6"/>
  <c r="AM40" i="6"/>
  <c r="L40" i="6"/>
  <c r="K40" i="6"/>
  <c r="AN40" i="6" s="1"/>
  <c r="AD39" i="5"/>
  <c r="AE39" i="5"/>
  <c r="AA41" i="5"/>
  <c r="AI40" i="5"/>
  <c r="BC38" i="6"/>
  <c r="BE38" i="6" s="1"/>
  <c r="BA38" i="6"/>
  <c r="BF38" i="6"/>
  <c r="BG38" i="6" s="1"/>
  <c r="AW40" i="6"/>
  <c r="AD40" i="6"/>
  <c r="AF39" i="6"/>
  <c r="AH39" i="6"/>
  <c r="AJ39" i="6" s="1"/>
  <c r="M39" i="6"/>
  <c r="D40" i="5"/>
  <c r="A42" i="5"/>
  <c r="I41" i="5"/>
  <c r="L41" i="6" l="1"/>
  <c r="A42" i="6"/>
  <c r="AM41" i="6"/>
  <c r="C41" i="6"/>
  <c r="E40" i="6"/>
  <c r="G40" i="6"/>
  <c r="I40" i="6" s="1"/>
  <c r="M40" i="5" s="1"/>
  <c r="AE40" i="5"/>
  <c r="AD40" i="5"/>
  <c r="AI41" i="5"/>
  <c r="AA42" i="5"/>
  <c r="BC39" i="6"/>
  <c r="BE39" i="6" s="1"/>
  <c r="BA39" i="6"/>
  <c r="AW41" i="6"/>
  <c r="BF40" i="6"/>
  <c r="BG40" i="6" s="1"/>
  <c r="BF39" i="6"/>
  <c r="BG39" i="6" s="1"/>
  <c r="AH40" i="6"/>
  <c r="AJ40" i="6" s="1"/>
  <c r="AF40" i="6"/>
  <c r="AD41" i="6"/>
  <c r="D41" i="5"/>
  <c r="A43" i="5"/>
  <c r="I42" i="5"/>
  <c r="G41" i="6" l="1"/>
  <c r="I41" i="6" s="1"/>
  <c r="M41" i="5" s="1"/>
  <c r="E41" i="6"/>
  <c r="A43" i="6"/>
  <c r="C42" i="6"/>
  <c r="K42" i="6" s="1"/>
  <c r="AN42" i="6" s="1"/>
  <c r="L42" i="6"/>
  <c r="AM42" i="6"/>
  <c r="M40" i="6"/>
  <c r="K41" i="6"/>
  <c r="AN41" i="6" s="1"/>
  <c r="AI42" i="5"/>
  <c r="AA43" i="5"/>
  <c r="AE41" i="5"/>
  <c r="AD41" i="5"/>
  <c r="BF41" i="6"/>
  <c r="BG41" i="6" s="1"/>
  <c r="AW42" i="6"/>
  <c r="BC40" i="6"/>
  <c r="BE40" i="6" s="1"/>
  <c r="BA40" i="6"/>
  <c r="AD42" i="6"/>
  <c r="AH41" i="6"/>
  <c r="AJ41" i="6" s="1"/>
  <c r="AF41" i="6"/>
  <c r="M41" i="6"/>
  <c r="D42" i="5"/>
  <c r="A44" i="5"/>
  <c r="I43" i="5"/>
  <c r="E42" i="6" l="1"/>
  <c r="G42" i="6"/>
  <c r="I42" i="6" s="1"/>
  <c r="M42" i="5" s="1"/>
  <c r="AM43" i="6"/>
  <c r="L43" i="6"/>
  <c r="C43" i="6"/>
  <c r="A44" i="6"/>
  <c r="AA44" i="5"/>
  <c r="AI43" i="5"/>
  <c r="AE42" i="5"/>
  <c r="AD42" i="5"/>
  <c r="BF42" i="6"/>
  <c r="BG42" i="6" s="1"/>
  <c r="AW43" i="6"/>
  <c r="BA41" i="6"/>
  <c r="BC41" i="6"/>
  <c r="BE41" i="6" s="1"/>
  <c r="AH42" i="6"/>
  <c r="AJ42" i="6" s="1"/>
  <c r="AF42" i="6"/>
  <c r="AD43" i="6"/>
  <c r="M42" i="6"/>
  <c r="A45" i="5"/>
  <c r="I44" i="5"/>
  <c r="D43" i="5"/>
  <c r="G43" i="6" l="1"/>
  <c r="I43" i="6" s="1"/>
  <c r="M43" i="5" s="1"/>
  <c r="E43" i="6"/>
  <c r="A45" i="6"/>
  <c r="AM44" i="6"/>
  <c r="C44" i="6"/>
  <c r="K44" i="6"/>
  <c r="AN44" i="6" s="1"/>
  <c r="L44" i="6"/>
  <c r="K43" i="6"/>
  <c r="AN43" i="6" s="1"/>
  <c r="AD43" i="5"/>
  <c r="AE43" i="5"/>
  <c r="AA45" i="5"/>
  <c r="AI44" i="5"/>
  <c r="BF43" i="6"/>
  <c r="BG43" i="6" s="1"/>
  <c r="AW44" i="6"/>
  <c r="BC42" i="6"/>
  <c r="BE42" i="6" s="1"/>
  <c r="BA42" i="6"/>
  <c r="AH43" i="6"/>
  <c r="AJ43" i="6" s="1"/>
  <c r="AF43" i="6"/>
  <c r="AD44" i="6"/>
  <c r="M43" i="6"/>
  <c r="D44" i="5"/>
  <c r="A46" i="5"/>
  <c r="I45" i="5"/>
  <c r="E44" i="6" l="1"/>
  <c r="G44" i="6"/>
  <c r="I44" i="6" s="1"/>
  <c r="M44" i="5" s="1"/>
  <c r="AM45" i="6"/>
  <c r="A46" i="6"/>
  <c r="L45" i="6"/>
  <c r="C45" i="6"/>
  <c r="K45" i="6" s="1"/>
  <c r="AN45" i="6" s="1"/>
  <c r="AE44" i="5"/>
  <c r="AD44" i="5"/>
  <c r="AI45" i="5"/>
  <c r="AA46" i="5"/>
  <c r="BC43" i="6"/>
  <c r="BE43" i="6" s="1"/>
  <c r="BA43" i="6"/>
  <c r="AW45" i="6"/>
  <c r="AH44" i="6"/>
  <c r="AJ44" i="6" s="1"/>
  <c r="AF44" i="6"/>
  <c r="AD45" i="6"/>
  <c r="M44" i="6"/>
  <c r="I46" i="5"/>
  <c r="A47" i="5"/>
  <c r="D45" i="5"/>
  <c r="G45" i="6" l="1"/>
  <c r="I45" i="6" s="1"/>
  <c r="M45" i="5" s="1"/>
  <c r="E45" i="6"/>
  <c r="A47" i="6"/>
  <c r="L46" i="6"/>
  <c r="C46" i="6"/>
  <c r="K46" i="6" s="1"/>
  <c r="AN46" i="6" s="1"/>
  <c r="AM46" i="6"/>
  <c r="AA47" i="5"/>
  <c r="AI46" i="5"/>
  <c r="AE45" i="5"/>
  <c r="AD45" i="5"/>
  <c r="AW46" i="6"/>
  <c r="BC44" i="6"/>
  <c r="BE44" i="6" s="1"/>
  <c r="BA44" i="6"/>
  <c r="BF44" i="6"/>
  <c r="BG44" i="6" s="1"/>
  <c r="AH45" i="6"/>
  <c r="AJ45" i="6" s="1"/>
  <c r="AF45" i="6"/>
  <c r="AD46" i="6"/>
  <c r="M45" i="6"/>
  <c r="I47" i="5"/>
  <c r="A48" i="5"/>
  <c r="D46" i="5"/>
  <c r="E46" i="6" l="1"/>
  <c r="G46" i="6"/>
  <c r="I46" i="6" s="1"/>
  <c r="M46" i="5" s="1"/>
  <c r="L47" i="6"/>
  <c r="C47" i="6"/>
  <c r="AM47" i="6"/>
  <c r="A48" i="6"/>
  <c r="AE46" i="5"/>
  <c r="AD46" i="5"/>
  <c r="AA48" i="5"/>
  <c r="AI47" i="5"/>
  <c r="BC45" i="6"/>
  <c r="BE45" i="6" s="1"/>
  <c r="BA45" i="6"/>
  <c r="AW47" i="6"/>
  <c r="BF46" i="6"/>
  <c r="BG46" i="6" s="1"/>
  <c r="BF45" i="6"/>
  <c r="BG45" i="6" s="1"/>
  <c r="AH46" i="6"/>
  <c r="AJ46" i="6" s="1"/>
  <c r="AF46" i="6"/>
  <c r="AD47" i="6"/>
  <c r="I48" i="5"/>
  <c r="A49" i="5"/>
  <c r="D47" i="5"/>
  <c r="G47" i="6" l="1"/>
  <c r="I47" i="6" s="1"/>
  <c r="M47" i="5" s="1"/>
  <c r="E47" i="6"/>
  <c r="A49" i="6"/>
  <c r="L48" i="6"/>
  <c r="C48" i="6"/>
  <c r="AM48" i="6"/>
  <c r="K48" i="6"/>
  <c r="AN48" i="6" s="1"/>
  <c r="M46" i="6"/>
  <c r="K47" i="6"/>
  <c r="AN47" i="6" s="1"/>
  <c r="AA49" i="5"/>
  <c r="AI48" i="5"/>
  <c r="AD47" i="5"/>
  <c r="AE47" i="5"/>
  <c r="AW48" i="6"/>
  <c r="BA46" i="6"/>
  <c r="BC46" i="6"/>
  <c r="BE46" i="6" s="1"/>
  <c r="AD48" i="6"/>
  <c r="AH47" i="6"/>
  <c r="AJ47" i="6" s="1"/>
  <c r="AF47" i="6"/>
  <c r="I49" i="5"/>
  <c r="A50" i="5"/>
  <c r="D48" i="5"/>
  <c r="L49" i="6" l="1"/>
  <c r="C49" i="6"/>
  <c r="K49" i="6" s="1"/>
  <c r="AN49" i="6" s="1"/>
  <c r="AM49" i="6"/>
  <c r="A50" i="6"/>
  <c r="M47" i="6"/>
  <c r="E48" i="6"/>
  <c r="G48" i="6"/>
  <c r="I48" i="6" s="1"/>
  <c r="M48" i="5" s="1"/>
  <c r="AA50" i="5"/>
  <c r="AI49" i="5"/>
  <c r="AD48" i="5"/>
  <c r="AE48" i="5"/>
  <c r="BC47" i="6"/>
  <c r="BE47" i="6" s="1"/>
  <c r="BA47" i="6"/>
  <c r="AW49" i="6"/>
  <c r="BF48" i="6"/>
  <c r="BG48" i="6" s="1"/>
  <c r="BF47" i="6"/>
  <c r="BG47" i="6" s="1"/>
  <c r="AH48" i="6"/>
  <c r="AJ48" i="6" s="1"/>
  <c r="AF48" i="6"/>
  <c r="AD49" i="6"/>
  <c r="D49" i="5"/>
  <c r="I50" i="5"/>
  <c r="A51" i="5"/>
  <c r="G49" i="6" l="1"/>
  <c r="I49" i="6" s="1"/>
  <c r="M49" i="5" s="1"/>
  <c r="E49" i="6"/>
  <c r="M48" i="6"/>
  <c r="A51" i="6"/>
  <c r="C50" i="6"/>
  <c r="L50" i="6"/>
  <c r="K50" i="6"/>
  <c r="AN50" i="6" s="1"/>
  <c r="AM50" i="6"/>
  <c r="AD49" i="5"/>
  <c r="AE49" i="5"/>
  <c r="AA51" i="5"/>
  <c r="AI50" i="5"/>
  <c r="AW50" i="6"/>
  <c r="BC48" i="6"/>
  <c r="BE48" i="6" s="1"/>
  <c r="BA48" i="6"/>
  <c r="AF49" i="6"/>
  <c r="AH49" i="6"/>
  <c r="AJ49" i="6" s="1"/>
  <c r="AD50" i="6"/>
  <c r="M49" i="6"/>
  <c r="A52" i="5"/>
  <c r="I51" i="5"/>
  <c r="D50" i="5"/>
  <c r="E50" i="6" l="1"/>
  <c r="G50" i="6"/>
  <c r="I50" i="6" s="1"/>
  <c r="M50" i="5" s="1"/>
  <c r="A52" i="6"/>
  <c r="C51" i="6"/>
  <c r="AM51" i="6"/>
  <c r="L51" i="6"/>
  <c r="AE50" i="5"/>
  <c r="AD50" i="5"/>
  <c r="AA52" i="5"/>
  <c r="AI51" i="5"/>
  <c r="BF50" i="6"/>
  <c r="BG50" i="6" s="1"/>
  <c r="AW51" i="6"/>
  <c r="BC49" i="6"/>
  <c r="BE49" i="6" s="1"/>
  <c r="BA49" i="6"/>
  <c r="BF49" i="6"/>
  <c r="BG49" i="6" s="1"/>
  <c r="AD51" i="6"/>
  <c r="AF50" i="6"/>
  <c r="AH50" i="6"/>
  <c r="AJ50" i="6" s="1"/>
  <c r="A53" i="5"/>
  <c r="I52" i="5"/>
  <c r="D51" i="5"/>
  <c r="G51" i="6" l="1"/>
  <c r="I51" i="6" s="1"/>
  <c r="M51" i="5" s="1"/>
  <c r="E51" i="6"/>
  <c r="K51" i="6"/>
  <c r="AN51" i="6" s="1"/>
  <c r="M50" i="6"/>
  <c r="A53" i="6"/>
  <c r="AM52" i="6"/>
  <c r="C52" i="6"/>
  <c r="AA53" i="5"/>
  <c r="AI52" i="5"/>
  <c r="AD51" i="5"/>
  <c r="AE51" i="5"/>
  <c r="BC50" i="6"/>
  <c r="BE50" i="6" s="1"/>
  <c r="BA50" i="6"/>
  <c r="AW52" i="6"/>
  <c r="AH51" i="6"/>
  <c r="AJ51" i="6" s="1"/>
  <c r="AF51" i="6"/>
  <c r="AD52" i="6"/>
  <c r="A54" i="5"/>
  <c r="I53" i="5"/>
  <c r="D52" i="5"/>
  <c r="E52" i="6" l="1"/>
  <c r="G52" i="6"/>
  <c r="I52" i="6" s="1"/>
  <c r="K52" i="6"/>
  <c r="AN52" i="6" s="1"/>
  <c r="M51" i="6"/>
  <c r="A54" i="6"/>
  <c r="C53" i="6"/>
  <c r="K53" i="6" s="1"/>
  <c r="AN53" i="6" s="1"/>
  <c r="AM53" i="6"/>
  <c r="AE52" i="5"/>
  <c r="AD52" i="5"/>
  <c r="AA54" i="5"/>
  <c r="AI53" i="5"/>
  <c r="BC51" i="6"/>
  <c r="BE51" i="6" s="1"/>
  <c r="BA51" i="6"/>
  <c r="AW53" i="6"/>
  <c r="BF51" i="6"/>
  <c r="BG51" i="6" s="1"/>
  <c r="AH52" i="6"/>
  <c r="AJ52" i="6" s="1"/>
  <c r="AF52" i="6"/>
  <c r="AD53" i="6"/>
  <c r="I54" i="5"/>
  <c r="A55" i="5"/>
  <c r="D53" i="5"/>
  <c r="G53" i="6" l="1"/>
  <c r="I53" i="6" s="1"/>
  <c r="E53" i="6"/>
  <c r="A55" i="6"/>
  <c r="C54" i="6"/>
  <c r="AM54" i="6"/>
  <c r="AE53" i="5"/>
  <c r="AD53" i="5"/>
  <c r="AA55" i="5"/>
  <c r="AI54" i="5"/>
  <c r="BC52" i="6"/>
  <c r="BE52" i="6" s="1"/>
  <c r="BA52" i="6"/>
  <c r="BF52" i="6"/>
  <c r="BG52" i="6" s="1"/>
  <c r="AW54" i="6"/>
  <c r="AD54" i="6"/>
  <c r="AF53" i="6"/>
  <c r="AH53" i="6"/>
  <c r="AJ53" i="6" s="1"/>
  <c r="A56" i="5"/>
  <c r="I55" i="5"/>
  <c r="D54" i="5"/>
  <c r="C55" i="6" l="1"/>
  <c r="AM55" i="6"/>
  <c r="A56" i="6"/>
  <c r="E54" i="6"/>
  <c r="G54" i="6"/>
  <c r="I54" i="6" s="1"/>
  <c r="K54" i="6"/>
  <c r="AN54" i="6" s="1"/>
  <c r="AE54" i="5"/>
  <c r="AD54" i="5"/>
  <c r="AI55" i="5"/>
  <c r="AA56" i="5"/>
  <c r="BC53" i="6"/>
  <c r="BE53" i="6" s="1"/>
  <c r="BA53" i="6"/>
  <c r="AW55" i="6"/>
  <c r="BF53" i="6"/>
  <c r="BG53" i="6" s="1"/>
  <c r="AF54" i="6"/>
  <c r="AH54" i="6"/>
  <c r="AJ54" i="6" s="1"/>
  <c r="AD55" i="6"/>
  <c r="I56" i="5"/>
  <c r="A57" i="5"/>
  <c r="D55" i="5"/>
  <c r="G55" i="6" l="1"/>
  <c r="I55" i="6" s="1"/>
  <c r="E55" i="6"/>
  <c r="A57" i="6"/>
  <c r="AM56" i="6"/>
  <c r="C56" i="6"/>
  <c r="K55" i="6"/>
  <c r="AN55" i="6" s="1"/>
  <c r="AI56" i="5"/>
  <c r="AA57" i="5"/>
  <c r="AE55" i="5"/>
  <c r="AD55" i="5"/>
  <c r="BC54" i="6"/>
  <c r="BE54" i="6" s="1"/>
  <c r="BA54" i="6"/>
  <c r="BF54" i="6"/>
  <c r="BG54" i="6" s="1"/>
  <c r="AW56" i="6"/>
  <c r="AH55" i="6"/>
  <c r="AJ55" i="6" s="1"/>
  <c r="AF55" i="6"/>
  <c r="AD56" i="6"/>
  <c r="D56" i="5"/>
  <c r="A58" i="5"/>
  <c r="I57" i="5"/>
  <c r="AM57" i="6" l="1"/>
  <c r="A58" i="6"/>
  <c r="C57" i="6"/>
  <c r="E56" i="6"/>
  <c r="G56" i="6"/>
  <c r="I56" i="6" s="1"/>
  <c r="K56" i="6"/>
  <c r="AN56" i="6" s="1"/>
  <c r="AE56" i="5"/>
  <c r="AD56" i="5"/>
  <c r="AI57" i="5"/>
  <c r="AA58" i="5"/>
  <c r="AW57" i="6"/>
  <c r="BA55" i="6"/>
  <c r="BC55" i="6"/>
  <c r="BE55" i="6" s="1"/>
  <c r="BF55" i="6"/>
  <c r="BG55" i="6" s="1"/>
  <c r="AD57" i="6"/>
  <c r="AH56" i="6"/>
  <c r="AJ56" i="6" s="1"/>
  <c r="AF56" i="6"/>
  <c r="A59" i="5"/>
  <c r="I58" i="5"/>
  <c r="D57" i="5"/>
  <c r="G57" i="6" l="1"/>
  <c r="I57" i="6" s="1"/>
  <c r="E57" i="6"/>
  <c r="A59" i="6"/>
  <c r="AM58" i="6"/>
  <c r="C58" i="6"/>
  <c r="K58" i="6"/>
  <c r="AN58" i="6" s="1"/>
  <c r="K57" i="6"/>
  <c r="AN57" i="6" s="1"/>
  <c r="AD57" i="5"/>
  <c r="AE57" i="5"/>
  <c r="AA59" i="5"/>
  <c r="AI58" i="5"/>
  <c r="BC56" i="6"/>
  <c r="BE56" i="6" s="1"/>
  <c r="BA56" i="6"/>
  <c r="BF56" i="6"/>
  <c r="BG56" i="6" s="1"/>
  <c r="AW58" i="6"/>
  <c r="AF57" i="6"/>
  <c r="AH57" i="6"/>
  <c r="AJ57" i="6" s="1"/>
  <c r="AD58" i="6"/>
  <c r="I59" i="5"/>
  <c r="A60" i="5"/>
  <c r="D58" i="5"/>
  <c r="E58" i="6" l="1"/>
  <c r="G58" i="6"/>
  <c r="I58" i="6" s="1"/>
  <c r="AM59" i="6"/>
  <c r="A60" i="6"/>
  <c r="C59" i="6"/>
  <c r="AE58" i="5"/>
  <c r="AD58" i="5"/>
  <c r="AI59" i="5"/>
  <c r="AA60" i="5"/>
  <c r="BC57" i="6"/>
  <c r="BE57" i="6" s="1"/>
  <c r="BA57" i="6"/>
  <c r="BF58" i="6"/>
  <c r="BG58" i="6" s="1"/>
  <c r="AW59" i="6"/>
  <c r="BF57" i="6"/>
  <c r="BG57" i="6" s="1"/>
  <c r="AH58" i="6"/>
  <c r="AJ58" i="6" s="1"/>
  <c r="AF58" i="6"/>
  <c r="AD59" i="6"/>
  <c r="D59" i="5"/>
  <c r="A61" i="5"/>
  <c r="I60" i="5"/>
  <c r="G59" i="6" l="1"/>
  <c r="I59" i="6" s="1"/>
  <c r="E59" i="6"/>
  <c r="A61" i="6"/>
  <c r="C60" i="6"/>
  <c r="K60" i="6" s="1"/>
  <c r="AN60" i="6" s="1"/>
  <c r="AM60" i="6"/>
  <c r="K59" i="6"/>
  <c r="AN59" i="6" s="1"/>
  <c r="AI60" i="5"/>
  <c r="AA61" i="5"/>
  <c r="AE59" i="5"/>
  <c r="AD59" i="5"/>
  <c r="BF59" i="6"/>
  <c r="BG59" i="6" s="1"/>
  <c r="AW60" i="6"/>
  <c r="BC58" i="6"/>
  <c r="BE58" i="6" s="1"/>
  <c r="BA58" i="6"/>
  <c r="AH59" i="6"/>
  <c r="AJ59" i="6" s="1"/>
  <c r="AF59" i="6"/>
  <c r="AD60" i="6"/>
  <c r="D60" i="5"/>
  <c r="I61" i="5"/>
  <c r="A62" i="5"/>
  <c r="A62" i="6" l="1"/>
  <c r="C61" i="6"/>
  <c r="K61" i="6"/>
  <c r="AN61" i="6" s="1"/>
  <c r="AM61" i="6"/>
  <c r="E60" i="6"/>
  <c r="G60" i="6"/>
  <c r="I60" i="6" s="1"/>
  <c r="AE60" i="5"/>
  <c r="AD60" i="5"/>
  <c r="AI61" i="5"/>
  <c r="AA62" i="5"/>
  <c r="BC59" i="6"/>
  <c r="BE59" i="6" s="1"/>
  <c r="BA59" i="6"/>
  <c r="BF60" i="6"/>
  <c r="BG60" i="6" s="1"/>
  <c r="AW61" i="6"/>
  <c r="AD61" i="6"/>
  <c r="AH60" i="6"/>
  <c r="AJ60" i="6" s="1"/>
  <c r="AF60" i="6"/>
  <c r="I62" i="5"/>
  <c r="A63" i="5"/>
  <c r="D61" i="5"/>
  <c r="G61" i="6" l="1"/>
  <c r="I61" i="6" s="1"/>
  <c r="E61" i="6"/>
  <c r="A63" i="6"/>
  <c r="C62" i="6"/>
  <c r="K62" i="6"/>
  <c r="AA63" i="5"/>
  <c r="AI62" i="5"/>
  <c r="AD61" i="5"/>
  <c r="AE61" i="5"/>
  <c r="AW62" i="6"/>
  <c r="BC60" i="6"/>
  <c r="BE60" i="6" s="1"/>
  <c r="BA60" i="6"/>
  <c r="AD62" i="6"/>
  <c r="AH61" i="6"/>
  <c r="AJ61" i="6" s="1"/>
  <c r="AF61" i="6"/>
  <c r="D62" i="5"/>
  <c r="A64" i="5"/>
  <c r="I63" i="5"/>
  <c r="G62" i="6" l="1"/>
  <c r="I62" i="6" s="1"/>
  <c r="E62" i="6"/>
  <c r="C63" i="6"/>
  <c r="A64" i="6"/>
  <c r="AA64" i="5"/>
  <c r="AI63" i="5"/>
  <c r="AD62" i="5"/>
  <c r="AE62" i="5"/>
  <c r="AW63" i="6"/>
  <c r="BF62" i="6"/>
  <c r="BG62" i="6" s="1"/>
  <c r="BC61" i="6"/>
  <c r="BE61" i="6" s="1"/>
  <c r="BA61" i="6"/>
  <c r="BF61" i="6"/>
  <c r="BG61" i="6" s="1"/>
  <c r="AH62" i="6"/>
  <c r="AJ62" i="6" s="1"/>
  <c r="AF62" i="6"/>
  <c r="AD63" i="6"/>
  <c r="D63" i="5"/>
  <c r="A65" i="5"/>
  <c r="I64" i="5"/>
  <c r="G63" i="6" l="1"/>
  <c r="I63" i="6" s="1"/>
  <c r="E63" i="6"/>
  <c r="A65" i="6"/>
  <c r="K64" i="6"/>
  <c r="C64" i="6"/>
  <c r="K63" i="6"/>
  <c r="AE63" i="5"/>
  <c r="AD63" i="5"/>
  <c r="AA65" i="5"/>
  <c r="AI64" i="5"/>
  <c r="AW64" i="6"/>
  <c r="BC62" i="6"/>
  <c r="BE62" i="6" s="1"/>
  <c r="BA62" i="6"/>
  <c r="AH63" i="6"/>
  <c r="AJ63" i="6" s="1"/>
  <c r="AF63" i="6"/>
  <c r="AD64" i="6"/>
  <c r="D64" i="5"/>
  <c r="A66" i="5"/>
  <c r="I65" i="5"/>
  <c r="G64" i="6" l="1"/>
  <c r="I64" i="6" s="1"/>
  <c r="E64" i="6"/>
  <c r="C65" i="6"/>
  <c r="K65" i="6" s="1"/>
  <c r="A66" i="6"/>
  <c r="AE64" i="5"/>
  <c r="AD64" i="5"/>
  <c r="AI65" i="5"/>
  <c r="AA66" i="5"/>
  <c r="BC63" i="6"/>
  <c r="BE63" i="6" s="1"/>
  <c r="BA63" i="6"/>
  <c r="AW65" i="6"/>
  <c r="BF63" i="6"/>
  <c r="BG63" i="6" s="1"/>
  <c r="AD65" i="6"/>
  <c r="AF64" i="6"/>
  <c r="AH64" i="6"/>
  <c r="AJ64" i="6" s="1"/>
  <c r="I66" i="5"/>
  <c r="A67" i="5"/>
  <c r="D65" i="5"/>
  <c r="A67" i="6" l="1"/>
  <c r="C66" i="6"/>
  <c r="G65" i="6"/>
  <c r="I65" i="6" s="1"/>
  <c r="E65" i="6"/>
  <c r="AA67" i="5"/>
  <c r="AI66" i="5"/>
  <c r="AD65" i="5"/>
  <c r="AE65" i="5"/>
  <c r="BC64" i="6"/>
  <c r="BE64" i="6" s="1"/>
  <c r="BA64" i="6"/>
  <c r="AW66" i="6"/>
  <c r="BF64" i="6"/>
  <c r="BG64" i="6" s="1"/>
  <c r="AD66" i="6"/>
  <c r="AH65" i="6"/>
  <c r="AJ65" i="6" s="1"/>
  <c r="AF65" i="6"/>
  <c r="D66" i="5"/>
  <c r="A68" i="5"/>
  <c r="I67" i="5"/>
  <c r="E66" i="6" l="1"/>
  <c r="G66" i="6"/>
  <c r="I66" i="6" s="1"/>
  <c r="K66" i="6"/>
  <c r="C67" i="6"/>
  <c r="A68" i="6"/>
  <c r="AE66" i="5"/>
  <c r="AD66" i="5"/>
  <c r="AA68" i="5"/>
  <c r="AI67" i="5"/>
  <c r="BC65" i="6"/>
  <c r="BE65" i="6" s="1"/>
  <c r="BA65" i="6"/>
  <c r="AW67" i="6"/>
  <c r="BF65" i="6"/>
  <c r="BG65" i="6" s="1"/>
  <c r="AH66" i="6"/>
  <c r="AJ66" i="6" s="1"/>
  <c r="AF66" i="6"/>
  <c r="AD67" i="6"/>
  <c r="I68" i="5"/>
  <c r="A69" i="5"/>
  <c r="D67" i="5"/>
  <c r="G67" i="6" l="1"/>
  <c r="I67" i="6" s="1"/>
  <c r="E67" i="6"/>
  <c r="A69" i="6"/>
  <c r="C68" i="6"/>
  <c r="K67" i="6"/>
  <c r="AA69" i="5"/>
  <c r="AI68" i="5"/>
  <c r="AE67" i="5"/>
  <c r="AD67" i="5"/>
  <c r="BC66" i="6"/>
  <c r="BE66" i="6" s="1"/>
  <c r="BA66" i="6"/>
  <c r="BF66" i="6"/>
  <c r="BG66" i="6" s="1"/>
  <c r="AW68" i="6"/>
  <c r="AD68" i="6"/>
  <c r="AH67" i="6"/>
  <c r="AJ67" i="6" s="1"/>
  <c r="AF67" i="6"/>
  <c r="I69" i="5"/>
  <c r="A70" i="5"/>
  <c r="D68" i="5"/>
  <c r="E68" i="6" l="1"/>
  <c r="G68" i="6"/>
  <c r="I68" i="6" s="1"/>
  <c r="K68" i="6"/>
  <c r="K69" i="6"/>
  <c r="A70" i="6"/>
  <c r="C69" i="6"/>
  <c r="AE68" i="5"/>
  <c r="AD68" i="5"/>
  <c r="AI69" i="5"/>
  <c r="AA70" i="5"/>
  <c r="BA67" i="6"/>
  <c r="BC67" i="6"/>
  <c r="BE67" i="6" s="1"/>
  <c r="AW69" i="6"/>
  <c r="BF67" i="6"/>
  <c r="BG67" i="6" s="1"/>
  <c r="AH68" i="6"/>
  <c r="AJ68" i="6" s="1"/>
  <c r="AF68" i="6"/>
  <c r="AD69" i="6"/>
  <c r="A71" i="5"/>
  <c r="I70" i="5"/>
  <c r="D69" i="5"/>
  <c r="G69" i="6" l="1"/>
  <c r="I69" i="6" s="1"/>
  <c r="E69" i="6"/>
  <c r="A71" i="6"/>
  <c r="C70" i="6"/>
  <c r="K70" i="6" s="1"/>
  <c r="AI70" i="5"/>
  <c r="AA71" i="5"/>
  <c r="AE69" i="5"/>
  <c r="AD69" i="5"/>
  <c r="BC68" i="6"/>
  <c r="BE68" i="6" s="1"/>
  <c r="BA68" i="6"/>
  <c r="BF68" i="6"/>
  <c r="BG68" i="6" s="1"/>
  <c r="AW70" i="6"/>
  <c r="AH69" i="6"/>
  <c r="AJ69" i="6" s="1"/>
  <c r="AF69" i="6"/>
  <c r="AD70" i="6"/>
  <c r="I71" i="5"/>
  <c r="A72" i="5"/>
  <c r="D70" i="5"/>
  <c r="G70" i="6" l="1"/>
  <c r="I70" i="6" s="1"/>
  <c r="E70" i="6"/>
  <c r="A72" i="6"/>
  <c r="C71" i="6"/>
  <c r="AE70" i="5"/>
  <c r="AD70" i="5"/>
  <c r="AI71" i="5"/>
  <c r="AA72" i="5"/>
  <c r="AW71" i="6"/>
  <c r="BF70" i="6"/>
  <c r="BG70" i="6" s="1"/>
  <c r="BA69" i="6"/>
  <c r="BC69" i="6"/>
  <c r="BE69" i="6" s="1"/>
  <c r="BF69" i="6"/>
  <c r="BG69" i="6" s="1"/>
  <c r="AH70" i="6"/>
  <c r="AJ70" i="6" s="1"/>
  <c r="AF70" i="6"/>
  <c r="AD71" i="6"/>
  <c r="A73" i="5"/>
  <c r="I72" i="5"/>
  <c r="D71" i="5"/>
  <c r="G71" i="6" l="1"/>
  <c r="I71" i="6" s="1"/>
  <c r="E71" i="6"/>
  <c r="A73" i="6"/>
  <c r="C72" i="6"/>
  <c r="K72" i="6"/>
  <c r="K71" i="6"/>
  <c r="AI72" i="5"/>
  <c r="AA73" i="5"/>
  <c r="AE71" i="5"/>
  <c r="AD71" i="5"/>
  <c r="AW72" i="6"/>
  <c r="BA70" i="6"/>
  <c r="BC70" i="6"/>
  <c r="BE70" i="6" s="1"/>
  <c r="AF71" i="6"/>
  <c r="AH71" i="6"/>
  <c r="AJ71" i="6" s="1"/>
  <c r="AD72" i="6"/>
  <c r="A74" i="5"/>
  <c r="I73" i="5"/>
  <c r="D72" i="5"/>
  <c r="E72" i="6" l="1"/>
  <c r="G72" i="6"/>
  <c r="I72" i="6" s="1"/>
  <c r="C73" i="6"/>
  <c r="K73" i="6" s="1"/>
  <c r="A74" i="6"/>
  <c r="AE72" i="5"/>
  <c r="AD72" i="5"/>
  <c r="AA74" i="5"/>
  <c r="AI73" i="5"/>
  <c r="BA71" i="6"/>
  <c r="BC71" i="6"/>
  <c r="BE71" i="6" s="1"/>
  <c r="AW73" i="6"/>
  <c r="BF72" i="6"/>
  <c r="BG72" i="6" s="1"/>
  <c r="BF71" i="6"/>
  <c r="BG71" i="6" s="1"/>
  <c r="AH72" i="6"/>
  <c r="AJ72" i="6" s="1"/>
  <c r="AF72" i="6"/>
  <c r="AD73" i="6"/>
  <c r="A75" i="5"/>
  <c r="I74" i="5"/>
  <c r="D73" i="5"/>
  <c r="A75" i="6" l="1"/>
  <c r="C74" i="6"/>
  <c r="G73" i="6"/>
  <c r="I73" i="6" s="1"/>
  <c r="E73" i="6"/>
  <c r="AI74" i="5"/>
  <c r="AA75" i="5"/>
  <c r="AE73" i="5"/>
  <c r="AD73" i="5"/>
  <c r="AW74" i="6"/>
  <c r="BA72" i="6"/>
  <c r="BC72" i="6"/>
  <c r="BE72" i="6" s="1"/>
  <c r="AD74" i="6"/>
  <c r="AH73" i="6"/>
  <c r="AJ73" i="6" s="1"/>
  <c r="AF73" i="6"/>
  <c r="I75" i="5"/>
  <c r="A76" i="5"/>
  <c r="D74" i="5"/>
  <c r="E74" i="6" l="1"/>
  <c r="G74" i="6"/>
  <c r="I74" i="6" s="1"/>
  <c r="K74" i="6"/>
  <c r="C75" i="6"/>
  <c r="A76" i="6"/>
  <c r="AA76" i="5"/>
  <c r="AI75" i="5"/>
  <c r="AE74" i="5"/>
  <c r="AD74" i="5"/>
  <c r="BF74" i="6"/>
  <c r="BG74" i="6" s="1"/>
  <c r="AW75" i="6"/>
  <c r="BA73" i="6"/>
  <c r="BC73" i="6"/>
  <c r="BE73" i="6" s="1"/>
  <c r="BF73" i="6"/>
  <c r="BG73" i="6" s="1"/>
  <c r="AD75" i="6"/>
  <c r="AF74" i="6"/>
  <c r="AH74" i="6"/>
  <c r="AJ74" i="6" s="1"/>
  <c r="D75" i="5"/>
  <c r="A77" i="5"/>
  <c r="I76" i="5"/>
  <c r="G75" i="6" l="1"/>
  <c r="I75" i="6" s="1"/>
  <c r="E75" i="6"/>
  <c r="A77" i="6"/>
  <c r="C76" i="6"/>
  <c r="K75" i="6"/>
  <c r="AA77" i="5"/>
  <c r="AI76" i="5"/>
  <c r="AD75" i="5"/>
  <c r="AE75" i="5"/>
  <c r="BC74" i="6"/>
  <c r="BE74" i="6" s="1"/>
  <c r="BA74" i="6"/>
  <c r="AW76" i="6"/>
  <c r="AD76" i="6"/>
  <c r="AH75" i="6"/>
  <c r="AJ75" i="6" s="1"/>
  <c r="AF75" i="6"/>
  <c r="D76" i="5"/>
  <c r="I77" i="5"/>
  <c r="A78" i="5"/>
  <c r="E76" i="6" l="1"/>
  <c r="G76" i="6"/>
  <c r="I76" i="6" s="1"/>
  <c r="K76" i="6"/>
  <c r="C77" i="6"/>
  <c r="A78" i="6"/>
  <c r="K77" i="6"/>
  <c r="AA78" i="5"/>
  <c r="AI77" i="5"/>
  <c r="AD76" i="5"/>
  <c r="AE76" i="5"/>
  <c r="BA75" i="6"/>
  <c r="BC75" i="6"/>
  <c r="BE75" i="6" s="1"/>
  <c r="AW77" i="6"/>
  <c r="BF76" i="6"/>
  <c r="BG76" i="6" s="1"/>
  <c r="BF75" i="6"/>
  <c r="BG75" i="6" s="1"/>
  <c r="AH76" i="6"/>
  <c r="AJ76" i="6" s="1"/>
  <c r="AF76" i="6"/>
  <c r="AD77" i="6"/>
  <c r="D77" i="5"/>
  <c r="A79" i="5"/>
  <c r="I78" i="5"/>
  <c r="A79" i="6" l="1"/>
  <c r="C78" i="6"/>
  <c r="K78" i="6"/>
  <c r="G77" i="6"/>
  <c r="I77" i="6" s="1"/>
  <c r="E77" i="6"/>
  <c r="AA79" i="5"/>
  <c r="AI78" i="5"/>
  <c r="AD77" i="5"/>
  <c r="AE77" i="5"/>
  <c r="BC76" i="6"/>
  <c r="BE76" i="6" s="1"/>
  <c r="BA76" i="6"/>
  <c r="AW78" i="6"/>
  <c r="AD78" i="6"/>
  <c r="AH77" i="6"/>
  <c r="AJ77" i="6" s="1"/>
  <c r="AF77" i="6"/>
  <c r="D78" i="5"/>
  <c r="A80" i="5"/>
  <c r="I79" i="5"/>
  <c r="E78" i="6" l="1"/>
  <c r="G78" i="6"/>
  <c r="I78" i="6" s="1"/>
  <c r="A80" i="6"/>
  <c r="C79" i="6"/>
  <c r="K79" i="6"/>
  <c r="AE78" i="5"/>
  <c r="AD78" i="5"/>
  <c r="AA80" i="5"/>
  <c r="AI79" i="5"/>
  <c r="AW79" i="6"/>
  <c r="BA77" i="6"/>
  <c r="BC77" i="6"/>
  <c r="BE77" i="6" s="1"/>
  <c r="BF77" i="6"/>
  <c r="BG77" i="6" s="1"/>
  <c r="AD79" i="6"/>
  <c r="AF78" i="6"/>
  <c r="AH78" i="6"/>
  <c r="AJ78" i="6" s="1"/>
  <c r="A81" i="5"/>
  <c r="I80" i="5"/>
  <c r="D79" i="5"/>
  <c r="G79" i="6" l="1"/>
  <c r="I79" i="6" s="1"/>
  <c r="E79" i="6"/>
  <c r="A81" i="6"/>
  <c r="K80" i="6"/>
  <c r="C80" i="6"/>
  <c r="AA81" i="5"/>
  <c r="AI80" i="5"/>
  <c r="AE79" i="5"/>
  <c r="AD79" i="5"/>
  <c r="BC78" i="6"/>
  <c r="BE78" i="6" s="1"/>
  <c r="BA78" i="6"/>
  <c r="BF78" i="6"/>
  <c r="BG78" i="6" s="1"/>
  <c r="AW80" i="6"/>
  <c r="BF79" i="6"/>
  <c r="BG79" i="6" s="1"/>
  <c r="AH79" i="6"/>
  <c r="AJ79" i="6" s="1"/>
  <c r="AF79" i="6"/>
  <c r="AD80" i="6"/>
  <c r="A82" i="5"/>
  <c r="I81" i="5"/>
  <c r="D80" i="5"/>
  <c r="A82" i="6" l="1"/>
  <c r="C81" i="6"/>
  <c r="K81" i="6" s="1"/>
  <c r="E80" i="6"/>
  <c r="G80" i="6"/>
  <c r="I80" i="6" s="1"/>
  <c r="AD80" i="5"/>
  <c r="AE80" i="5"/>
  <c r="AA82" i="5"/>
  <c r="AI81" i="5"/>
  <c r="AW81" i="6"/>
  <c r="BA79" i="6"/>
  <c r="BC79" i="6"/>
  <c r="BE79" i="6" s="1"/>
  <c r="AH80" i="6"/>
  <c r="AJ80" i="6" s="1"/>
  <c r="AF80" i="6"/>
  <c r="AD81" i="6"/>
  <c r="I82" i="5"/>
  <c r="A83" i="5"/>
  <c r="D81" i="5"/>
  <c r="G81" i="6" l="1"/>
  <c r="I81" i="6" s="1"/>
  <c r="E81" i="6"/>
  <c r="A83" i="6"/>
  <c r="C82" i="6"/>
  <c r="AE81" i="5"/>
  <c r="AD81" i="5"/>
  <c r="AA83" i="5"/>
  <c r="AI82" i="5"/>
  <c r="BF81" i="6"/>
  <c r="BG81" i="6" s="1"/>
  <c r="AW82" i="6"/>
  <c r="BA80" i="6"/>
  <c r="BC80" i="6"/>
  <c r="BE80" i="6" s="1"/>
  <c r="BF80" i="6"/>
  <c r="BG80" i="6" s="1"/>
  <c r="AH81" i="6"/>
  <c r="AJ81" i="6" s="1"/>
  <c r="AF81" i="6"/>
  <c r="D82" i="5"/>
  <c r="I83" i="5"/>
  <c r="A84" i="5"/>
  <c r="E82" i="6" l="1"/>
  <c r="G82" i="6"/>
  <c r="I82" i="6" s="1"/>
  <c r="K82" i="6"/>
  <c r="C83" i="6"/>
  <c r="A84" i="6"/>
  <c r="AE82" i="5"/>
  <c r="AD82" i="5"/>
  <c r="AI83" i="5"/>
  <c r="AA84" i="5"/>
  <c r="BA81" i="6"/>
  <c r="BC81" i="6"/>
  <c r="BE81" i="6" s="1"/>
  <c r="AW83" i="6"/>
  <c r="BF82" i="6"/>
  <c r="BG82" i="6" s="1"/>
  <c r="A85" i="5"/>
  <c r="I84" i="5"/>
  <c r="D83" i="5"/>
  <c r="G83" i="6" l="1"/>
  <c r="I83" i="6" s="1"/>
  <c r="E83" i="6"/>
  <c r="A85" i="6"/>
  <c r="C84" i="6"/>
  <c r="K83" i="6"/>
  <c r="AI84" i="5"/>
  <c r="AA85" i="5"/>
  <c r="AE83" i="5"/>
  <c r="AD83" i="5"/>
  <c r="BF83" i="6"/>
  <c r="BG83" i="6" s="1"/>
  <c r="AW84" i="6"/>
  <c r="BC82" i="6"/>
  <c r="BE82" i="6" s="1"/>
  <c r="BA82" i="6"/>
  <c r="D84" i="5"/>
  <c r="A86" i="5"/>
  <c r="I85" i="5"/>
  <c r="G84" i="6" l="1"/>
  <c r="I84" i="6" s="1"/>
  <c r="E84" i="6"/>
  <c r="K84" i="6"/>
  <c r="A86" i="6"/>
  <c r="C85" i="6"/>
  <c r="AE84" i="5"/>
  <c r="AD84" i="5"/>
  <c r="AA86" i="5"/>
  <c r="AI85" i="5"/>
  <c r="BC83" i="6"/>
  <c r="BE83" i="6" s="1"/>
  <c r="BA83" i="6"/>
  <c r="AW85" i="6"/>
  <c r="A87" i="5"/>
  <c r="I86" i="5"/>
  <c r="D85" i="5"/>
  <c r="A87" i="6" l="1"/>
  <c r="C86" i="6"/>
  <c r="K86" i="6" s="1"/>
  <c r="G85" i="6"/>
  <c r="I85" i="6" s="1"/>
  <c r="E85" i="6"/>
  <c r="K85" i="6"/>
  <c r="AE85" i="5"/>
  <c r="AD85" i="5"/>
  <c r="AI86" i="5"/>
  <c r="AA87" i="5"/>
  <c r="BA84" i="6"/>
  <c r="BC84" i="6"/>
  <c r="BE84" i="6" s="1"/>
  <c r="BF84" i="6"/>
  <c r="BG84" i="6" s="1"/>
  <c r="AW86" i="6"/>
  <c r="BF85" i="6"/>
  <c r="BG85" i="6" s="1"/>
  <c r="D86" i="5"/>
  <c r="A88" i="5"/>
  <c r="I87" i="5"/>
  <c r="E86" i="6" l="1"/>
  <c r="G86" i="6"/>
  <c r="I86" i="6" s="1"/>
  <c r="K87" i="6"/>
  <c r="A88" i="6"/>
  <c r="C87" i="6"/>
  <c r="AE86" i="5"/>
  <c r="AD86" i="5"/>
  <c r="AA88" i="5"/>
  <c r="AI87" i="5"/>
  <c r="BC85" i="6"/>
  <c r="BE85" i="6" s="1"/>
  <c r="BA85" i="6"/>
  <c r="AW87" i="6"/>
  <c r="BF86" i="6"/>
  <c r="BG86" i="6" s="1"/>
  <c r="A89" i="5"/>
  <c r="I88" i="5"/>
  <c r="D87" i="5"/>
  <c r="G87" i="6" l="1"/>
  <c r="I87" i="6" s="1"/>
  <c r="E87" i="6"/>
  <c r="A89" i="6"/>
  <c r="C88" i="6"/>
  <c r="K88" i="6" s="1"/>
  <c r="AE87" i="5"/>
  <c r="AD87" i="5"/>
  <c r="AA89" i="5"/>
  <c r="AI88" i="5"/>
  <c r="BF87" i="6"/>
  <c r="BG87" i="6" s="1"/>
  <c r="AW88" i="6"/>
  <c r="BC86" i="6"/>
  <c r="BE86" i="6" s="1"/>
  <c r="BA86" i="6"/>
  <c r="D88" i="5"/>
  <c r="I89" i="5"/>
  <c r="A90" i="5"/>
  <c r="E88" i="6" l="1"/>
  <c r="G88" i="6"/>
  <c r="I88" i="6" s="1"/>
  <c r="A90" i="6"/>
  <c r="C89" i="6"/>
  <c r="AA90" i="5"/>
  <c r="AI89" i="5"/>
  <c r="AD88" i="5"/>
  <c r="AE88" i="5"/>
  <c r="AW89" i="6"/>
  <c r="BF88" i="6"/>
  <c r="BG88" i="6" s="1"/>
  <c r="BC87" i="6"/>
  <c r="BE87" i="6" s="1"/>
  <c r="BA87" i="6"/>
  <c r="A91" i="5"/>
  <c r="I90" i="5"/>
  <c r="D89" i="5"/>
  <c r="G89" i="6" l="1"/>
  <c r="I89" i="6" s="1"/>
  <c r="E89" i="6"/>
  <c r="K89" i="6"/>
  <c r="A91" i="6"/>
  <c r="C90" i="6"/>
  <c r="K90" i="6"/>
  <c r="AD89" i="5"/>
  <c r="AE89" i="5"/>
  <c r="AA91" i="5"/>
  <c r="AI90" i="5"/>
  <c r="BF89" i="6"/>
  <c r="BG89" i="6" s="1"/>
  <c r="AW90" i="6"/>
  <c r="BC88" i="6"/>
  <c r="BE88" i="6" s="1"/>
  <c r="BA88" i="6"/>
  <c r="A92" i="5"/>
  <c r="I91" i="5"/>
  <c r="D90" i="5"/>
  <c r="G90" i="6" l="1"/>
  <c r="I90" i="6" s="1"/>
  <c r="E90" i="6"/>
  <c r="C91" i="6"/>
  <c r="K91" i="6"/>
  <c r="A92" i="6"/>
  <c r="AA92" i="5"/>
  <c r="AI91" i="5"/>
  <c r="AD90" i="5"/>
  <c r="AE90" i="5"/>
  <c r="AW91" i="6"/>
  <c r="BC89" i="6"/>
  <c r="BE89" i="6" s="1"/>
  <c r="BA89" i="6"/>
  <c r="D91" i="5"/>
  <c r="A93" i="5"/>
  <c r="I92" i="5"/>
  <c r="A93" i="6" l="1"/>
  <c r="C92" i="6"/>
  <c r="K92" i="6"/>
  <c r="G91" i="6"/>
  <c r="I91" i="6" s="1"/>
  <c r="E91" i="6"/>
  <c r="AA93" i="5"/>
  <c r="AI92" i="5"/>
  <c r="AE91" i="5"/>
  <c r="AD91" i="5"/>
  <c r="BC90" i="6"/>
  <c r="BE90" i="6" s="1"/>
  <c r="BA90" i="6"/>
  <c r="BF90" i="6"/>
  <c r="BG90" i="6" s="1"/>
  <c r="AW92" i="6"/>
  <c r="D92" i="5"/>
  <c r="I93" i="5"/>
  <c r="A94" i="5"/>
  <c r="G92" i="6" l="1"/>
  <c r="I92" i="6" s="1"/>
  <c r="E92" i="6"/>
  <c r="C93" i="6"/>
  <c r="K93" i="6" s="1"/>
  <c r="A94" i="6"/>
  <c r="AD92" i="5"/>
  <c r="AE92" i="5"/>
  <c r="AI93" i="5"/>
  <c r="AA94" i="5"/>
  <c r="AW93" i="6"/>
  <c r="BF92" i="6"/>
  <c r="BG92" i="6" s="1"/>
  <c r="BC91" i="6"/>
  <c r="BE91" i="6" s="1"/>
  <c r="BA91" i="6"/>
  <c r="BF91" i="6"/>
  <c r="BG91" i="6" s="1"/>
  <c r="D93" i="5"/>
  <c r="I94" i="5"/>
  <c r="A95" i="5"/>
  <c r="G93" i="6" l="1"/>
  <c r="I93" i="6" s="1"/>
  <c r="E93" i="6"/>
  <c r="A95" i="6"/>
  <c r="C94" i="6"/>
  <c r="K94" i="6" s="1"/>
  <c r="AA95" i="5"/>
  <c r="AI94" i="5"/>
  <c r="AE93" i="5"/>
  <c r="AD93" i="5"/>
  <c r="AW94" i="6"/>
  <c r="BC92" i="6"/>
  <c r="BE92" i="6" s="1"/>
  <c r="BA92" i="6"/>
  <c r="D94" i="5"/>
  <c r="A96" i="5"/>
  <c r="I95" i="5"/>
  <c r="E94" i="6" l="1"/>
  <c r="G94" i="6"/>
  <c r="I94" i="6" s="1"/>
  <c r="C95" i="6"/>
  <c r="K95" i="6"/>
  <c r="A96" i="6"/>
  <c r="AD94" i="5"/>
  <c r="AE94" i="5"/>
  <c r="AA96" i="5"/>
  <c r="AI95" i="5"/>
  <c r="BC93" i="6"/>
  <c r="BE93" i="6" s="1"/>
  <c r="BA93" i="6"/>
  <c r="BF93" i="6"/>
  <c r="BG93" i="6" s="1"/>
  <c r="AW95" i="6"/>
  <c r="BF94" i="6"/>
  <c r="BG94" i="6" s="1"/>
  <c r="I96" i="5"/>
  <c r="D95" i="5"/>
  <c r="A97" i="6" l="1"/>
  <c r="C96" i="6"/>
  <c r="G95" i="6"/>
  <c r="I95" i="6" s="1"/>
  <c r="E95" i="6"/>
  <c r="AE95" i="5"/>
  <c r="AD95" i="5"/>
  <c r="AI96" i="5"/>
  <c r="AA97" i="5"/>
  <c r="BF95" i="6"/>
  <c r="BG95" i="6" s="1"/>
  <c r="AW96" i="6"/>
  <c r="BC94" i="6"/>
  <c r="BE94" i="6" s="1"/>
  <c r="BA94" i="6"/>
  <c r="D96" i="5"/>
  <c r="E96" i="6" l="1"/>
  <c r="G96" i="6"/>
  <c r="I96" i="6" s="1"/>
  <c r="K96" i="6"/>
  <c r="C97" i="6"/>
  <c r="A98" i="6"/>
  <c r="AI97" i="5"/>
  <c r="AA98" i="5"/>
  <c r="AE96" i="5"/>
  <c r="AD96" i="5"/>
  <c r="AW97" i="6"/>
  <c r="BF96" i="6"/>
  <c r="BG96" i="6" s="1"/>
  <c r="BC95" i="6"/>
  <c r="BE95" i="6" s="1"/>
  <c r="BA95" i="6"/>
  <c r="A99" i="6" l="1"/>
  <c r="C98" i="6"/>
  <c r="K98" i="6" s="1"/>
  <c r="G97" i="6"/>
  <c r="I97" i="6" s="1"/>
  <c r="E97" i="6"/>
  <c r="K97" i="6"/>
  <c r="AI98" i="5"/>
  <c r="AA99" i="5"/>
  <c r="AE97" i="5"/>
  <c r="AD97" i="5"/>
  <c r="AW98" i="6"/>
  <c r="BC96" i="6"/>
  <c r="BE96" i="6" s="1"/>
  <c r="BA96" i="6"/>
  <c r="G98" i="6" l="1"/>
  <c r="I98" i="6" s="1"/>
  <c r="E98" i="6"/>
  <c r="A100" i="6"/>
  <c r="K99" i="6"/>
  <c r="C99" i="6"/>
  <c r="AE98" i="5"/>
  <c r="AD98" i="5"/>
  <c r="AI99" i="5"/>
  <c r="AA100" i="5"/>
  <c r="BC97" i="6"/>
  <c r="BE97" i="6" s="1"/>
  <c r="BA97" i="6"/>
  <c r="BF97" i="6"/>
  <c r="BG97" i="6" s="1"/>
  <c r="AW99" i="6"/>
  <c r="G99" i="6" l="1"/>
  <c r="I99" i="6" s="1"/>
  <c r="E99" i="6"/>
  <c r="A101" i="6"/>
  <c r="C100" i="6"/>
  <c r="K100" i="6" s="1"/>
  <c r="AE99" i="5"/>
  <c r="AD99" i="5"/>
  <c r="AA101" i="5"/>
  <c r="AI100" i="5"/>
  <c r="BC98" i="6"/>
  <c r="BE98" i="6" s="1"/>
  <c r="BA98" i="6"/>
  <c r="BF98" i="6"/>
  <c r="BG98" i="6" s="1"/>
  <c r="AW100" i="6"/>
  <c r="E100" i="6" l="1"/>
  <c r="G100" i="6"/>
  <c r="I100" i="6" s="1"/>
  <c r="A102" i="6"/>
  <c r="C101" i="6"/>
  <c r="K101" i="6" s="1"/>
  <c r="AE100" i="5"/>
  <c r="AD100" i="5"/>
  <c r="AI101" i="5"/>
  <c r="BC99" i="6"/>
  <c r="BE99" i="6" s="1"/>
  <c r="BA99" i="6"/>
  <c r="BF100" i="6"/>
  <c r="BG100" i="6" s="1"/>
  <c r="AW101" i="6"/>
  <c r="BF99" i="6"/>
  <c r="BG99" i="6" s="1"/>
  <c r="G101" i="6" l="1"/>
  <c r="I101" i="6" s="1"/>
  <c r="E101" i="6"/>
  <c r="A103" i="6"/>
  <c r="C102" i="6"/>
  <c r="AE101" i="5"/>
  <c r="AD101" i="5"/>
  <c r="BF101" i="6"/>
  <c r="BG101" i="6" s="1"/>
  <c r="AW102" i="6"/>
  <c r="BC100" i="6"/>
  <c r="BE100" i="6" s="1"/>
  <c r="BA100" i="6"/>
  <c r="G102" i="6" l="1"/>
  <c r="I102" i="6" s="1"/>
  <c r="E102" i="6"/>
  <c r="K102" i="6"/>
  <c r="C103" i="6"/>
  <c r="K103" i="6" s="1"/>
  <c r="A104" i="6"/>
  <c r="AW103" i="6"/>
  <c r="BF102" i="6"/>
  <c r="BG102" i="6" s="1"/>
  <c r="BC101" i="6"/>
  <c r="BE101" i="6" s="1"/>
  <c r="BA101" i="6"/>
  <c r="A105" i="6" l="1"/>
  <c r="C104" i="6"/>
  <c r="G103" i="6"/>
  <c r="I103" i="6" s="1"/>
  <c r="E103" i="6"/>
  <c r="BF103" i="6"/>
  <c r="BG103" i="6" s="1"/>
  <c r="AW104" i="6"/>
  <c r="BC102" i="6"/>
  <c r="BE102" i="6" s="1"/>
  <c r="BA102" i="6"/>
  <c r="E104" i="6" l="1"/>
  <c r="G104" i="6"/>
  <c r="I104" i="6" s="1"/>
  <c r="K104" i="6"/>
  <c r="C105" i="6"/>
  <c r="K105" i="6"/>
  <c r="A106" i="6"/>
  <c r="AW105" i="6"/>
  <c r="BC103" i="6"/>
  <c r="BE103" i="6" s="1"/>
  <c r="BA103" i="6"/>
  <c r="A107" i="6" l="1"/>
  <c r="C106" i="6"/>
  <c r="K106" i="6"/>
  <c r="G105" i="6"/>
  <c r="I105" i="6" s="1"/>
  <c r="E105" i="6"/>
  <c r="BC104" i="6"/>
  <c r="BE104" i="6" s="1"/>
  <c r="BA104" i="6"/>
  <c r="BF104" i="6"/>
  <c r="BG104" i="6" s="1"/>
  <c r="AW106" i="6"/>
  <c r="E106" i="6" l="1"/>
  <c r="G106" i="6"/>
  <c r="I106" i="6" s="1"/>
  <c r="A108" i="6"/>
  <c r="C107" i="6"/>
  <c r="K107" i="6" s="1"/>
  <c r="BC105" i="6"/>
  <c r="BE105" i="6" s="1"/>
  <c r="BA105" i="6"/>
  <c r="AW107" i="6"/>
  <c r="BF105" i="6"/>
  <c r="BG105" i="6" s="1"/>
  <c r="A109" i="6" l="1"/>
  <c r="C108" i="6"/>
  <c r="K108" i="6" s="1"/>
  <c r="G107" i="6"/>
  <c r="I107" i="6" s="1"/>
  <c r="E107" i="6"/>
  <c r="BC106" i="6"/>
  <c r="BE106" i="6" s="1"/>
  <c r="BA106" i="6"/>
  <c r="BF106" i="6"/>
  <c r="BG106" i="6" s="1"/>
  <c r="BF107" i="6"/>
  <c r="BG107" i="6" s="1"/>
  <c r="AW108" i="6"/>
  <c r="C109" i="6" l="1"/>
  <c r="A110" i="6"/>
  <c r="E108" i="6"/>
  <c r="G108" i="6"/>
  <c r="I108" i="6" s="1"/>
  <c r="AW109" i="6"/>
  <c r="BC107" i="6"/>
  <c r="BE107" i="6" s="1"/>
  <c r="BA107" i="6"/>
  <c r="G109" i="6" l="1"/>
  <c r="I109" i="6" s="1"/>
  <c r="E109" i="6"/>
  <c r="A111" i="6"/>
  <c r="C110" i="6"/>
  <c r="K109" i="6"/>
  <c r="BA108" i="6"/>
  <c r="BC108" i="6"/>
  <c r="BE108" i="6" s="1"/>
  <c r="AW110" i="6"/>
  <c r="BF108" i="6"/>
  <c r="BG108" i="6" s="1"/>
  <c r="E110" i="6" l="1"/>
  <c r="G110" i="6"/>
  <c r="I110" i="6" s="1"/>
  <c r="K110" i="6"/>
  <c r="C111" i="6"/>
  <c r="K111" i="6" s="1"/>
  <c r="A112" i="6"/>
  <c r="BC109" i="6"/>
  <c r="BE109" i="6" s="1"/>
  <c r="BA109" i="6"/>
  <c r="BF110" i="6"/>
  <c r="BG110" i="6" s="1"/>
  <c r="AW111" i="6"/>
  <c r="BF109" i="6"/>
  <c r="BG109" i="6" s="1"/>
  <c r="A113" i="6" l="1"/>
  <c r="C112" i="6"/>
  <c r="G111" i="6"/>
  <c r="I111" i="6" s="1"/>
  <c r="E111" i="6"/>
  <c r="BF111" i="6"/>
  <c r="BG111" i="6" s="1"/>
  <c r="AW112" i="6"/>
  <c r="BC110" i="6"/>
  <c r="BE110" i="6" s="1"/>
  <c r="BA110" i="6"/>
  <c r="G112" i="6" l="1"/>
  <c r="I112" i="6" s="1"/>
  <c r="E112" i="6"/>
  <c r="C113" i="6"/>
  <c r="A114" i="6"/>
  <c r="K112" i="6"/>
  <c r="AW113" i="6"/>
  <c r="BC111" i="6"/>
  <c r="BE111" i="6" s="1"/>
  <c r="BA111" i="6"/>
  <c r="A115" i="6" l="1"/>
  <c r="C114" i="6"/>
  <c r="G113" i="6"/>
  <c r="I113" i="6" s="1"/>
  <c r="E113" i="6"/>
  <c r="K113" i="6"/>
  <c r="BC112" i="6"/>
  <c r="BE112" i="6" s="1"/>
  <c r="BA112" i="6"/>
  <c r="BF112" i="6"/>
  <c r="BG112" i="6" s="1"/>
  <c r="AW114" i="6"/>
  <c r="G114" i="6" l="1"/>
  <c r="I114" i="6" s="1"/>
  <c r="E114" i="6"/>
  <c r="K114" i="6"/>
  <c r="A116" i="6"/>
  <c r="C115" i="6"/>
  <c r="BC113" i="6"/>
  <c r="BE113" i="6" s="1"/>
  <c r="BA113" i="6"/>
  <c r="AW115" i="6"/>
  <c r="BF113" i="6"/>
  <c r="BG113" i="6" s="1"/>
  <c r="A117" i="6" l="1"/>
  <c r="C116" i="6"/>
  <c r="G115" i="6"/>
  <c r="I115" i="6" s="1"/>
  <c r="E115" i="6"/>
  <c r="K115" i="6"/>
  <c r="BF115" i="6"/>
  <c r="BG115" i="6" s="1"/>
  <c r="AW116" i="6"/>
  <c r="BC114" i="6"/>
  <c r="BE114" i="6" s="1"/>
  <c r="BA114" i="6"/>
  <c r="BF114" i="6"/>
  <c r="BG114" i="6" s="1"/>
  <c r="E116" i="6" l="1"/>
  <c r="G116" i="6"/>
  <c r="I116" i="6" s="1"/>
  <c r="K116" i="6"/>
  <c r="A118" i="6"/>
  <c r="C117" i="6"/>
  <c r="K117" i="6"/>
  <c r="BC115" i="6"/>
  <c r="BE115" i="6" s="1"/>
  <c r="BA115" i="6"/>
  <c r="AW117" i="6"/>
  <c r="BF116" i="6"/>
  <c r="BG116" i="6" s="1"/>
  <c r="G117" i="6" l="1"/>
  <c r="I117" i="6" s="1"/>
  <c r="E117" i="6"/>
  <c r="A119" i="6"/>
  <c r="C118" i="6"/>
  <c r="K118" i="6"/>
  <c r="BF117" i="6"/>
  <c r="BG117" i="6" s="1"/>
  <c r="AW118" i="6"/>
  <c r="BC116" i="6"/>
  <c r="BE116" i="6" s="1"/>
  <c r="BA116" i="6"/>
  <c r="G118" i="6" l="1"/>
  <c r="I118" i="6" s="1"/>
  <c r="E118" i="6"/>
  <c r="C119" i="6"/>
  <c r="K119" i="6" s="1"/>
  <c r="A120" i="6"/>
  <c r="BC117" i="6"/>
  <c r="BE117" i="6" s="1"/>
  <c r="BA117" i="6"/>
  <c r="AW119" i="6"/>
  <c r="A121" i="6" l="1"/>
  <c r="C120" i="6"/>
  <c r="K120" i="6" s="1"/>
  <c r="G119" i="6"/>
  <c r="I119" i="6" s="1"/>
  <c r="E119" i="6"/>
  <c r="BF119" i="6"/>
  <c r="BG119" i="6" s="1"/>
  <c r="AW120" i="6"/>
  <c r="BC118" i="6"/>
  <c r="BE118" i="6" s="1"/>
  <c r="BA118" i="6"/>
  <c r="BF118" i="6"/>
  <c r="BG118" i="6" s="1"/>
  <c r="G120" i="6" l="1"/>
  <c r="I120" i="6" s="1"/>
  <c r="E120" i="6"/>
  <c r="A122" i="6"/>
  <c r="C121" i="6"/>
  <c r="K121" i="6" s="1"/>
  <c r="BC119" i="6"/>
  <c r="BE119" i="6" s="1"/>
  <c r="BA119" i="6"/>
  <c r="AW121" i="6"/>
  <c r="A123" i="6" l="1"/>
  <c r="C122" i="6"/>
  <c r="K122" i="6"/>
  <c r="G121" i="6"/>
  <c r="I121" i="6" s="1"/>
  <c r="E121" i="6"/>
  <c r="BC120" i="6"/>
  <c r="BE120" i="6" s="1"/>
  <c r="BA120" i="6"/>
  <c r="BF120" i="6"/>
  <c r="BG120" i="6" s="1"/>
  <c r="AW122" i="6"/>
  <c r="E122" i="6" l="1"/>
  <c r="G122" i="6"/>
  <c r="I122" i="6" s="1"/>
  <c r="C123" i="6"/>
  <c r="K123" i="6" s="1"/>
  <c r="A124" i="6"/>
  <c r="AW123" i="6"/>
  <c r="BC121" i="6"/>
  <c r="BE121" i="6" s="1"/>
  <c r="BA121" i="6"/>
  <c r="BF121" i="6"/>
  <c r="BG121" i="6" s="1"/>
  <c r="A125" i="6" l="1"/>
  <c r="C124" i="6"/>
  <c r="G123" i="6"/>
  <c r="I123" i="6" s="1"/>
  <c r="E123" i="6"/>
  <c r="BF123" i="6"/>
  <c r="BG123" i="6" s="1"/>
  <c r="AW124" i="6"/>
  <c r="BC122" i="6"/>
  <c r="BE122" i="6" s="1"/>
  <c r="BA122" i="6"/>
  <c r="BF122" i="6"/>
  <c r="BG122" i="6" s="1"/>
  <c r="C125" i="6" l="1"/>
  <c r="K125" i="6" s="1"/>
  <c r="A126" i="6"/>
  <c r="E124" i="6"/>
  <c r="G124" i="6"/>
  <c r="I124" i="6" s="1"/>
  <c r="K124" i="6"/>
  <c r="BC123" i="6"/>
  <c r="BE123" i="6" s="1"/>
  <c r="BA123" i="6"/>
  <c r="AW125" i="6"/>
  <c r="BF124" i="6"/>
  <c r="BG124" i="6" s="1"/>
  <c r="A127" i="6" l="1"/>
  <c r="C126" i="6"/>
  <c r="K126" i="6"/>
  <c r="G125" i="6"/>
  <c r="I125" i="6" s="1"/>
  <c r="E125" i="6"/>
  <c r="BF125" i="6"/>
  <c r="BG125" i="6" s="1"/>
  <c r="AW126" i="6"/>
  <c r="BC124" i="6"/>
  <c r="BE124" i="6" s="1"/>
  <c r="BA124" i="6"/>
  <c r="G126" i="6" l="1"/>
  <c r="I126" i="6" s="1"/>
  <c r="E126" i="6"/>
  <c r="C127" i="6"/>
  <c r="A128" i="6"/>
  <c r="BC125" i="6"/>
  <c r="BE125" i="6" s="1"/>
  <c r="BA125" i="6"/>
  <c r="AW127" i="6"/>
  <c r="G127" i="6" l="1"/>
  <c r="I127" i="6" s="1"/>
  <c r="E127" i="6"/>
  <c r="A129" i="6"/>
  <c r="C128" i="6"/>
  <c r="K128" i="6"/>
  <c r="K127" i="6"/>
  <c r="BC126" i="6"/>
  <c r="BE126" i="6" s="1"/>
  <c r="BA126" i="6"/>
  <c r="BF126" i="6"/>
  <c r="BG126" i="6" s="1"/>
  <c r="AW128" i="6"/>
  <c r="E128" i="6" l="1"/>
  <c r="G128" i="6"/>
  <c r="I128" i="6" s="1"/>
  <c r="C129" i="6"/>
  <c r="A130" i="6"/>
  <c r="AW129" i="6"/>
  <c r="BF128" i="6"/>
  <c r="BG128" i="6" s="1"/>
  <c r="BC127" i="6"/>
  <c r="BE127" i="6" s="1"/>
  <c r="BA127" i="6"/>
  <c r="BF127" i="6"/>
  <c r="BG127" i="6" s="1"/>
  <c r="G129" i="6" l="1"/>
  <c r="I129" i="6" s="1"/>
  <c r="E129" i="6"/>
  <c r="A131" i="6"/>
  <c r="C130" i="6"/>
  <c r="K129" i="6"/>
  <c r="BF129" i="6"/>
  <c r="BG129" i="6" s="1"/>
  <c r="AW130" i="6"/>
  <c r="BC128" i="6"/>
  <c r="BE128" i="6" s="1"/>
  <c r="BA128" i="6"/>
  <c r="E130" i="6" l="1"/>
  <c r="G130" i="6"/>
  <c r="I130" i="6" s="1"/>
  <c r="K130" i="6"/>
  <c r="C131" i="6"/>
  <c r="K131" i="6" s="1"/>
  <c r="A132" i="6"/>
  <c r="BC129" i="6"/>
  <c r="BE129" i="6" s="1"/>
  <c r="BA129" i="6"/>
  <c r="AW131" i="6"/>
  <c r="BF130" i="6"/>
  <c r="BG130" i="6" s="1"/>
  <c r="A133" i="6" l="1"/>
  <c r="C132" i="6"/>
  <c r="K132" i="6" s="1"/>
  <c r="G131" i="6"/>
  <c r="I131" i="6" s="1"/>
  <c r="E131" i="6"/>
  <c r="BF131" i="6"/>
  <c r="BG131" i="6" s="1"/>
  <c r="AW132" i="6"/>
  <c r="BC130" i="6"/>
  <c r="BE130" i="6" s="1"/>
  <c r="BA130" i="6"/>
  <c r="C133" i="6" l="1"/>
  <c r="K133" i="6"/>
  <c r="A134" i="6"/>
  <c r="E132" i="6"/>
  <c r="G132" i="6"/>
  <c r="I132" i="6" s="1"/>
  <c r="BC131" i="6"/>
  <c r="BE131" i="6" s="1"/>
  <c r="BA131" i="6"/>
  <c r="AW133" i="6"/>
  <c r="A135" i="6" l="1"/>
  <c r="C134" i="6"/>
  <c r="K134" i="6"/>
  <c r="G133" i="6"/>
  <c r="I133" i="6" s="1"/>
  <c r="E133" i="6"/>
  <c r="BC132" i="6"/>
  <c r="BE132" i="6" s="1"/>
  <c r="BA132" i="6"/>
  <c r="AW134" i="6"/>
  <c r="BF132" i="6"/>
  <c r="BG132" i="6" s="1"/>
  <c r="E134" i="6" l="1"/>
  <c r="G134" i="6"/>
  <c r="I134" i="6" s="1"/>
  <c r="A136" i="6"/>
  <c r="K135" i="6"/>
  <c r="C135" i="6"/>
  <c r="BC133" i="6"/>
  <c r="BE133" i="6" s="1"/>
  <c r="BA133" i="6"/>
  <c r="BF133" i="6"/>
  <c r="BG133" i="6" s="1"/>
  <c r="AW135" i="6"/>
  <c r="G135" i="6" l="1"/>
  <c r="I135" i="6" s="1"/>
  <c r="E135" i="6"/>
  <c r="A137" i="6"/>
  <c r="C136" i="6"/>
  <c r="BC134" i="6"/>
  <c r="BE134" i="6" s="1"/>
  <c r="BA134" i="6"/>
  <c r="BF134" i="6"/>
  <c r="BG134" i="6" s="1"/>
  <c r="AW136" i="6"/>
  <c r="E136" i="6" l="1"/>
  <c r="G136" i="6"/>
  <c r="I136" i="6" s="1"/>
  <c r="K136" i="6"/>
  <c r="C137" i="6"/>
  <c r="A138" i="6"/>
  <c r="AW137" i="6"/>
  <c r="BC135" i="6"/>
  <c r="BE135" i="6" s="1"/>
  <c r="BA135" i="6"/>
  <c r="BF135" i="6"/>
  <c r="BG135" i="6" s="1"/>
  <c r="G137" i="6" l="1"/>
  <c r="I137" i="6" s="1"/>
  <c r="E137" i="6"/>
  <c r="A139" i="6"/>
  <c r="C138" i="6"/>
  <c r="K137" i="6"/>
  <c r="BC136" i="6"/>
  <c r="BE136" i="6" s="1"/>
  <c r="BA136" i="6"/>
  <c r="BF136" i="6"/>
  <c r="BG136" i="6" s="1"/>
  <c r="AW138" i="6"/>
  <c r="E138" i="6" l="1"/>
  <c r="G138" i="6"/>
  <c r="I138" i="6" s="1"/>
  <c r="K138" i="6"/>
  <c r="C139" i="6"/>
  <c r="A140" i="6"/>
  <c r="BC137" i="6"/>
  <c r="BE137" i="6" s="1"/>
  <c r="BA137" i="6"/>
  <c r="AW139" i="6"/>
  <c r="BF138" i="6"/>
  <c r="BG138" i="6" s="1"/>
  <c r="BF137" i="6"/>
  <c r="BG137" i="6" s="1"/>
  <c r="G139" i="6" l="1"/>
  <c r="I139" i="6" s="1"/>
  <c r="E139" i="6"/>
  <c r="A141" i="6"/>
  <c r="C140" i="6"/>
  <c r="K139" i="6"/>
  <c r="BF139" i="6"/>
  <c r="BG139" i="6" s="1"/>
  <c r="AW140" i="6"/>
  <c r="BC138" i="6"/>
  <c r="BE138" i="6" s="1"/>
  <c r="BA138" i="6"/>
  <c r="E140" i="6" l="1"/>
  <c r="G140" i="6"/>
  <c r="I140" i="6" s="1"/>
  <c r="K140" i="6"/>
  <c r="C141" i="6"/>
  <c r="K141" i="6" s="1"/>
  <c r="AW141" i="6"/>
  <c r="BF140" i="6"/>
  <c r="BG140" i="6" s="1"/>
  <c r="BC139" i="6"/>
  <c r="BE139" i="6" s="1"/>
  <c r="BA139" i="6"/>
  <c r="G141" i="6" l="1"/>
  <c r="I141" i="6" s="1"/>
  <c r="E141" i="6"/>
  <c r="BC140" i="6"/>
  <c r="BE140" i="6" s="1"/>
  <c r="BA140" i="6"/>
  <c r="BC141" i="6" l="1"/>
  <c r="BE141" i="6" s="1"/>
  <c r="BA141" i="6"/>
  <c r="BF141" i="6"/>
  <c r="BG141" i="6" s="1"/>
</calcChain>
</file>

<file path=xl/sharedStrings.xml><?xml version="1.0" encoding="utf-8"?>
<sst xmlns="http://schemas.openxmlformats.org/spreadsheetml/2006/main" count="78" uniqueCount="30">
  <si>
    <t>tariff rate</t>
  </si>
  <si>
    <t>s_m</t>
  </si>
  <si>
    <t>elasticity eta (Z/P constant)</t>
  </si>
  <si>
    <t>elasticity eta (Z constant)</t>
  </si>
  <si>
    <t>imports(Z/P constant)</t>
  </si>
  <si>
    <t>revenue (Z/P constant)</t>
  </si>
  <si>
    <t>revenue (Z constant)</t>
  </si>
  <si>
    <t>gamma</t>
  </si>
  <si>
    <t>CES</t>
  </si>
  <si>
    <t>Translog</t>
  </si>
  <si>
    <t xml:space="preserve">s_m </t>
  </si>
  <si>
    <t>Translog (gamma = 0.19)</t>
  </si>
  <si>
    <t>s_m/gamma = global max revenue tariff</t>
  </si>
  <si>
    <t>Welfare cost (%)</t>
  </si>
  <si>
    <t>Welfare cost ($)</t>
  </si>
  <si>
    <t>Welfare cost of tariff rates relative to GDP (billions)</t>
  </si>
  <si>
    <t>CES (sigma = 3)</t>
  </si>
  <si>
    <t>theta</t>
  </si>
  <si>
    <t>Full tariff pass-through</t>
  </si>
  <si>
    <t>80 percent tariff pass-through</t>
  </si>
  <si>
    <t>Translog with lower import prices</t>
  </si>
  <si>
    <t>Exercise with fall in import prices</t>
  </si>
  <si>
    <t>(Referred to in text, p. 12)</t>
  </si>
  <si>
    <t>Fall in import prices and finer grid on tariffs</t>
  </si>
  <si>
    <t>theta (% passthrough)</t>
  </si>
  <si>
    <t>theta (% pass-through)</t>
  </si>
  <si>
    <t>(Numbers referred to in text, page 12)</t>
  </si>
  <si>
    <t>CES sigma</t>
  </si>
  <si>
    <t>sigma</t>
  </si>
  <si>
    <t>imports at ex-tariff prices (Z constant)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</si>
</sst>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"/>
  </numFmts>
  <fonts count="5" x14ac:knownFonts="1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4" fontId="1" fillId="0" borderId="0" xfId="0" applyNumberFormat="1" applyFont="1"/>
    <xf numFmtId="164" fontId="2" fillId="0" borderId="0" xfId="0" applyNumberFormat="1" applyFont="1"/>
    <xf numFmtId="166" fontId="1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0" fillId="2" borderId="0" xfId="0" applyFill="1"/>
    <xf numFmtId="0" fontId="0" fillId="3" borderId="0" xfId="0" applyFill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78447113893794"/>
          <c:y val="7.8711985688729877E-2"/>
          <c:w val="0.82800464980747868"/>
          <c:h val="0.73868212358964969"/>
        </c:manualLayout>
      </c:layout>
      <c:lineChart>
        <c:grouping val="standard"/>
        <c:varyColors val="0"/>
        <c:ser>
          <c:idx val="0"/>
          <c:order val="0"/>
          <c:tx>
            <c:strRef>
              <c:f>'Figure 2'!$M$1</c:f>
              <c:strCache>
                <c:ptCount val="1"/>
                <c:pt idx="0">
                  <c:v>CES (sigma = 3)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2'!$L$2:$L$41</c:f>
              <c:numCache>
                <c:formatCode>General</c:formatCode>
                <c:ptCount val="40"/>
                <c:pt idx="0">
                  <c:v>0.05</c:v>
                </c:pt>
                <c:pt idx="1">
                  <c:v>0.1</c:v>
                </c:pt>
                <c:pt idx="2">
                  <c:v>0.15000000000000002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0.39999999999999997</c:v>
                </c:pt>
                <c:pt idx="8">
                  <c:v>0.44999999999999996</c:v>
                </c:pt>
                <c:pt idx="9">
                  <c:v>0.49999999999999994</c:v>
                </c:pt>
                <c:pt idx="10">
                  <c:v>0.54999999999999993</c:v>
                </c:pt>
                <c:pt idx="11">
                  <c:v>0.6</c:v>
                </c:pt>
                <c:pt idx="12">
                  <c:v>0.65</c:v>
                </c:pt>
                <c:pt idx="13">
                  <c:v>0.70000000000000007</c:v>
                </c:pt>
                <c:pt idx="14">
                  <c:v>0.75000000000000011</c:v>
                </c:pt>
                <c:pt idx="15">
                  <c:v>0.80000000000000016</c:v>
                </c:pt>
                <c:pt idx="16">
                  <c:v>0.8500000000000002</c:v>
                </c:pt>
                <c:pt idx="17">
                  <c:v>0.90000000000000024</c:v>
                </c:pt>
                <c:pt idx="18">
                  <c:v>0.95000000000000029</c:v>
                </c:pt>
                <c:pt idx="19">
                  <c:v>1.0000000000000002</c:v>
                </c:pt>
                <c:pt idx="20">
                  <c:v>1.0500000000000003</c:v>
                </c:pt>
                <c:pt idx="21">
                  <c:v>1.1000000000000003</c:v>
                </c:pt>
                <c:pt idx="22">
                  <c:v>1.1500000000000004</c:v>
                </c:pt>
                <c:pt idx="23">
                  <c:v>1.2000000000000004</c:v>
                </c:pt>
                <c:pt idx="24">
                  <c:v>1.2500000000000004</c:v>
                </c:pt>
                <c:pt idx="25">
                  <c:v>1.3000000000000005</c:v>
                </c:pt>
                <c:pt idx="26">
                  <c:v>1.3500000000000005</c:v>
                </c:pt>
                <c:pt idx="27">
                  <c:v>1.4000000000000006</c:v>
                </c:pt>
                <c:pt idx="28">
                  <c:v>1.4500000000000006</c:v>
                </c:pt>
                <c:pt idx="29">
                  <c:v>1.5000000000000007</c:v>
                </c:pt>
                <c:pt idx="30">
                  <c:v>1.5500000000000007</c:v>
                </c:pt>
                <c:pt idx="31">
                  <c:v>1.6000000000000008</c:v>
                </c:pt>
                <c:pt idx="32">
                  <c:v>1.6500000000000008</c:v>
                </c:pt>
                <c:pt idx="33">
                  <c:v>1.7000000000000008</c:v>
                </c:pt>
                <c:pt idx="34">
                  <c:v>1.7500000000000009</c:v>
                </c:pt>
                <c:pt idx="35">
                  <c:v>1.8000000000000009</c:v>
                </c:pt>
                <c:pt idx="36">
                  <c:v>1.850000000000001</c:v>
                </c:pt>
                <c:pt idx="37">
                  <c:v>1.900000000000001</c:v>
                </c:pt>
                <c:pt idx="38">
                  <c:v>1.9500000000000011</c:v>
                </c:pt>
                <c:pt idx="39">
                  <c:v>2.0000000000000009</c:v>
                </c:pt>
              </c:numCache>
            </c:numRef>
          </c:cat>
          <c:val>
            <c:numRef>
              <c:f>'Figure 2'!$M$2:$M$41</c:f>
              <c:numCache>
                <c:formatCode>0.00</c:formatCode>
                <c:ptCount val="40"/>
                <c:pt idx="0">
                  <c:v>150.05491673538327</c:v>
                </c:pt>
                <c:pt idx="1">
                  <c:v>263.46949728797119</c:v>
                </c:pt>
                <c:pt idx="2">
                  <c:v>348.72227159432333</c:v>
                </c:pt>
                <c:pt idx="3">
                  <c:v>412.21979834224271</c:v>
                </c:pt>
                <c:pt idx="4">
                  <c:v>458.83949807680017</c:v>
                </c:pt>
                <c:pt idx="5">
                  <c:v>492.3203551127524</c:v>
                </c:pt>
                <c:pt idx="6">
                  <c:v>515.5468249945302</c:v>
                </c:pt>
                <c:pt idx="7">
                  <c:v>530.75700910745047</c:v>
                </c:pt>
                <c:pt idx="8">
                  <c:v>539.69660384996814</c:v>
                </c:pt>
                <c:pt idx="9">
                  <c:v>543.73366730971566</c:v>
                </c:pt>
                <c:pt idx="10">
                  <c:v>543.9448266206399</c:v>
                </c:pt>
                <c:pt idx="11">
                  <c:v>541.18049706286604</c:v>
                </c:pt>
                <c:pt idx="12">
                  <c:v>536.11455606934237</c:v>
                </c:pt>
                <c:pt idx="13">
                  <c:v>529.28241814770388</c:v>
                </c:pt>
                <c:pt idx="14">
                  <c:v>521.11039411411684</c:v>
                </c:pt>
                <c:pt idx="15">
                  <c:v>511.93845752498368</c:v>
                </c:pt>
                <c:pt idx="16">
                  <c:v>502.03799253891833</c:v>
                </c:pt>
                <c:pt idx="17">
                  <c:v>491.62569860141713</c:v>
                </c:pt>
                <c:pt idx="18">
                  <c:v>480.87453529289195</c:v>
                </c:pt>
                <c:pt idx="19">
                  <c:v>469.92237533232907</c:v>
                </c:pt>
                <c:pt idx="20">
                  <c:v>458.8788738796527</c:v>
                </c:pt>
                <c:pt idx="21">
                  <c:v>447.83094287011807</c:v>
                </c:pt>
                <c:pt idx="22">
                  <c:v>436.8471293694264</c:v>
                </c:pt>
                <c:pt idx="23">
                  <c:v>425.98112909566748</c:v>
                </c:pt>
                <c:pt idx="24">
                  <c:v>415.27461468240119</c:v>
                </c:pt>
                <c:pt idx="25">
                  <c:v>404.75951884466923</c:v>
                </c:pt>
                <c:pt idx="26">
                  <c:v>394.45988233571529</c:v>
                </c:pt>
                <c:pt idx="27">
                  <c:v>384.39335321397385</c:v>
                </c:pt>
                <c:pt idx="28">
                  <c:v>374.57240581768411</c:v>
                </c:pt>
                <c:pt idx="29">
                  <c:v>365.00533372747753</c:v>
                </c:pt>
                <c:pt idx="30">
                  <c:v>355.69705995303013</c:v>
                </c:pt>
                <c:pt idx="31">
                  <c:v>346.64979890390129</c:v>
                </c:pt>
                <c:pt idx="32">
                  <c:v>337.86359786225592</c:v>
                </c:pt>
                <c:pt idx="33">
                  <c:v>329.33678025835474</c:v>
                </c:pt>
                <c:pt idx="34">
                  <c:v>321.0663087459165</c:v>
                </c:pt>
                <c:pt idx="35">
                  <c:v>313.04808264313493</c:v>
                </c:pt>
                <c:pt idx="36">
                  <c:v>305.27718156025867</c:v>
                </c:pt>
                <c:pt idx="37">
                  <c:v>297.74806483192367</c:v>
                </c:pt>
                <c:pt idx="38">
                  <c:v>290.45473459933118</c:v>
                </c:pt>
                <c:pt idx="39">
                  <c:v>283.39086895596813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B3-4E81-AF94-E69A4964E88E}"/>
            </c:ext>
          </c:extLst>
        </c:ser>
        <c:ser>
          <c:idx val="1"/>
          <c:order val="1"/>
          <c:tx>
            <c:strRef>
              <c:f>'Figure 2'!$N$1</c:f>
              <c:strCache>
                <c:ptCount val="1"/>
                <c:pt idx="0">
                  <c:v>Translog (gamma = 0.19)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2'!$L$2:$L$41</c:f>
              <c:numCache>
                <c:formatCode>General</c:formatCode>
                <c:ptCount val="40"/>
                <c:pt idx="0">
                  <c:v>0.05</c:v>
                </c:pt>
                <c:pt idx="1">
                  <c:v>0.1</c:v>
                </c:pt>
                <c:pt idx="2">
                  <c:v>0.15000000000000002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0.39999999999999997</c:v>
                </c:pt>
                <c:pt idx="8">
                  <c:v>0.44999999999999996</c:v>
                </c:pt>
                <c:pt idx="9">
                  <c:v>0.49999999999999994</c:v>
                </c:pt>
                <c:pt idx="10">
                  <c:v>0.54999999999999993</c:v>
                </c:pt>
                <c:pt idx="11">
                  <c:v>0.6</c:v>
                </c:pt>
                <c:pt idx="12">
                  <c:v>0.65</c:v>
                </c:pt>
                <c:pt idx="13">
                  <c:v>0.70000000000000007</c:v>
                </c:pt>
                <c:pt idx="14">
                  <c:v>0.75000000000000011</c:v>
                </c:pt>
                <c:pt idx="15">
                  <c:v>0.80000000000000016</c:v>
                </c:pt>
                <c:pt idx="16">
                  <c:v>0.8500000000000002</c:v>
                </c:pt>
                <c:pt idx="17">
                  <c:v>0.90000000000000024</c:v>
                </c:pt>
                <c:pt idx="18">
                  <c:v>0.95000000000000029</c:v>
                </c:pt>
                <c:pt idx="19">
                  <c:v>1.0000000000000002</c:v>
                </c:pt>
                <c:pt idx="20">
                  <c:v>1.0500000000000003</c:v>
                </c:pt>
                <c:pt idx="21">
                  <c:v>1.1000000000000003</c:v>
                </c:pt>
                <c:pt idx="22">
                  <c:v>1.1500000000000004</c:v>
                </c:pt>
                <c:pt idx="23">
                  <c:v>1.2000000000000004</c:v>
                </c:pt>
                <c:pt idx="24">
                  <c:v>1.2500000000000004</c:v>
                </c:pt>
                <c:pt idx="25">
                  <c:v>1.3000000000000005</c:v>
                </c:pt>
                <c:pt idx="26">
                  <c:v>1.3500000000000005</c:v>
                </c:pt>
                <c:pt idx="27">
                  <c:v>1.4000000000000006</c:v>
                </c:pt>
                <c:pt idx="28">
                  <c:v>1.4500000000000006</c:v>
                </c:pt>
                <c:pt idx="29">
                  <c:v>1.5000000000000007</c:v>
                </c:pt>
                <c:pt idx="30">
                  <c:v>1.5500000000000007</c:v>
                </c:pt>
                <c:pt idx="31">
                  <c:v>1.6000000000000008</c:v>
                </c:pt>
                <c:pt idx="32">
                  <c:v>1.6500000000000008</c:v>
                </c:pt>
                <c:pt idx="33">
                  <c:v>1.7000000000000008</c:v>
                </c:pt>
                <c:pt idx="34">
                  <c:v>1.7500000000000009</c:v>
                </c:pt>
                <c:pt idx="35">
                  <c:v>1.8000000000000009</c:v>
                </c:pt>
                <c:pt idx="36">
                  <c:v>1.850000000000001</c:v>
                </c:pt>
                <c:pt idx="37">
                  <c:v>1.900000000000001</c:v>
                </c:pt>
                <c:pt idx="38">
                  <c:v>1.9500000000000011</c:v>
                </c:pt>
                <c:pt idx="39">
                  <c:v>2.0000000000000009</c:v>
                </c:pt>
              </c:numCache>
            </c:numRef>
          </c:cat>
          <c:val>
            <c:numRef>
              <c:f>'Figure 2'!$N$2:$N$41</c:f>
              <c:numCache>
                <c:formatCode>0.00</c:formatCode>
                <c:ptCount val="40"/>
                <c:pt idx="0">
                  <c:v>150.09995967812534</c:v>
                </c:pt>
                <c:pt idx="1">
                  <c:v>262.38034235174899</c:v>
                </c:pt>
                <c:pt idx="2">
                  <c:v>343.31619433695255</c:v>
                </c:pt>
                <c:pt idx="3">
                  <c:v>398.1356138816613</c:v>
                </c:pt>
                <c:pt idx="4">
                  <c:v>431.0938078626022</c:v>
                </c:pt>
                <c:pt idx="5">
                  <c:v>445.67943688197283</c:v>
                </c:pt>
                <c:pt idx="6">
                  <c:v>444.77175141330059</c:v>
                </c:pt>
                <c:pt idx="7">
                  <c:v>430.76150708439599</c:v>
                </c:pt>
                <c:pt idx="8">
                  <c:v>405.64490494847411</c:v>
                </c:pt>
                <c:pt idx="9">
                  <c:v>371.09722414841553</c:v>
                </c:pt>
                <c:pt idx="10">
                  <c:v>328.5310127055385</c:v>
                </c:pt>
                <c:pt idx="11">
                  <c:v>279.1424268167699</c:v>
                </c:pt>
                <c:pt idx="12">
                  <c:v>223.94839533447976</c:v>
                </c:pt>
                <c:pt idx="13">
                  <c:v>163.81662411417284</c:v>
                </c:pt>
                <c:pt idx="14">
                  <c:v>99.489970264570729</c:v>
                </c:pt>
                <c:pt idx="15">
                  <c:v>31.606358034437129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B3-4E81-AF94-E69A4964E88E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2'!$L$2:$L$41</c:f>
              <c:numCache>
                <c:formatCode>General</c:formatCode>
                <c:ptCount val="40"/>
                <c:pt idx="0">
                  <c:v>0.05</c:v>
                </c:pt>
                <c:pt idx="1">
                  <c:v>0.1</c:v>
                </c:pt>
                <c:pt idx="2">
                  <c:v>0.15000000000000002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0.39999999999999997</c:v>
                </c:pt>
                <c:pt idx="8">
                  <c:v>0.44999999999999996</c:v>
                </c:pt>
                <c:pt idx="9">
                  <c:v>0.49999999999999994</c:v>
                </c:pt>
                <c:pt idx="10">
                  <c:v>0.54999999999999993</c:v>
                </c:pt>
                <c:pt idx="11">
                  <c:v>0.6</c:v>
                </c:pt>
                <c:pt idx="12">
                  <c:v>0.65</c:v>
                </c:pt>
                <c:pt idx="13">
                  <c:v>0.70000000000000007</c:v>
                </c:pt>
                <c:pt idx="14">
                  <c:v>0.75000000000000011</c:v>
                </c:pt>
                <c:pt idx="15">
                  <c:v>0.80000000000000016</c:v>
                </c:pt>
                <c:pt idx="16">
                  <c:v>0.8500000000000002</c:v>
                </c:pt>
                <c:pt idx="17">
                  <c:v>0.90000000000000024</c:v>
                </c:pt>
                <c:pt idx="18">
                  <c:v>0.95000000000000029</c:v>
                </c:pt>
                <c:pt idx="19">
                  <c:v>1.0000000000000002</c:v>
                </c:pt>
                <c:pt idx="20">
                  <c:v>1.0500000000000003</c:v>
                </c:pt>
                <c:pt idx="21">
                  <c:v>1.1000000000000003</c:v>
                </c:pt>
                <c:pt idx="22">
                  <c:v>1.1500000000000004</c:v>
                </c:pt>
                <c:pt idx="23">
                  <c:v>1.2000000000000004</c:v>
                </c:pt>
                <c:pt idx="24">
                  <c:v>1.2500000000000004</c:v>
                </c:pt>
                <c:pt idx="25">
                  <c:v>1.3000000000000005</c:v>
                </c:pt>
                <c:pt idx="26">
                  <c:v>1.3500000000000005</c:v>
                </c:pt>
                <c:pt idx="27">
                  <c:v>1.4000000000000006</c:v>
                </c:pt>
                <c:pt idx="28">
                  <c:v>1.4500000000000006</c:v>
                </c:pt>
                <c:pt idx="29">
                  <c:v>1.5000000000000007</c:v>
                </c:pt>
                <c:pt idx="30">
                  <c:v>1.5500000000000007</c:v>
                </c:pt>
                <c:pt idx="31">
                  <c:v>1.6000000000000008</c:v>
                </c:pt>
                <c:pt idx="32">
                  <c:v>1.6500000000000008</c:v>
                </c:pt>
                <c:pt idx="33">
                  <c:v>1.7000000000000008</c:v>
                </c:pt>
                <c:pt idx="34">
                  <c:v>1.7500000000000009</c:v>
                </c:pt>
                <c:pt idx="35">
                  <c:v>1.8000000000000009</c:v>
                </c:pt>
                <c:pt idx="36">
                  <c:v>1.850000000000001</c:v>
                </c:pt>
                <c:pt idx="37">
                  <c:v>1.900000000000001</c:v>
                </c:pt>
                <c:pt idx="38">
                  <c:v>1.9500000000000011</c:v>
                </c:pt>
                <c:pt idx="39">
                  <c:v>2.0000000000000009</c:v>
                </c:pt>
              </c:numCache>
            </c:numRef>
          </c:cat>
          <c:val>
            <c:numRef>
              <c:f>'Figure 2'!$M$2</c:f>
              <c:numCache>
                <c:formatCode>0.00</c:formatCode>
                <c:ptCount val="1"/>
                <c:pt idx="0">
                  <c:v>150.05491673538327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F0-4242-BF55-15865BF7AAC2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'Figure 2'!$L$2:$L$41</c:f>
              <c:numCache>
                <c:formatCode>General</c:formatCode>
                <c:ptCount val="40"/>
                <c:pt idx="0">
                  <c:v>0.05</c:v>
                </c:pt>
                <c:pt idx="1">
                  <c:v>0.1</c:v>
                </c:pt>
                <c:pt idx="2">
                  <c:v>0.15000000000000002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0.39999999999999997</c:v>
                </c:pt>
                <c:pt idx="8">
                  <c:v>0.44999999999999996</c:v>
                </c:pt>
                <c:pt idx="9">
                  <c:v>0.49999999999999994</c:v>
                </c:pt>
                <c:pt idx="10">
                  <c:v>0.54999999999999993</c:v>
                </c:pt>
                <c:pt idx="11">
                  <c:v>0.6</c:v>
                </c:pt>
                <c:pt idx="12">
                  <c:v>0.65</c:v>
                </c:pt>
                <c:pt idx="13">
                  <c:v>0.70000000000000007</c:v>
                </c:pt>
                <c:pt idx="14">
                  <c:v>0.75000000000000011</c:v>
                </c:pt>
                <c:pt idx="15">
                  <c:v>0.80000000000000016</c:v>
                </c:pt>
                <c:pt idx="16">
                  <c:v>0.8500000000000002</c:v>
                </c:pt>
                <c:pt idx="17">
                  <c:v>0.90000000000000024</c:v>
                </c:pt>
                <c:pt idx="18">
                  <c:v>0.95000000000000029</c:v>
                </c:pt>
                <c:pt idx="19">
                  <c:v>1.0000000000000002</c:v>
                </c:pt>
                <c:pt idx="20">
                  <c:v>1.0500000000000003</c:v>
                </c:pt>
                <c:pt idx="21">
                  <c:v>1.1000000000000003</c:v>
                </c:pt>
                <c:pt idx="22">
                  <c:v>1.1500000000000004</c:v>
                </c:pt>
                <c:pt idx="23">
                  <c:v>1.2000000000000004</c:v>
                </c:pt>
                <c:pt idx="24">
                  <c:v>1.2500000000000004</c:v>
                </c:pt>
                <c:pt idx="25">
                  <c:v>1.3000000000000005</c:v>
                </c:pt>
                <c:pt idx="26">
                  <c:v>1.3500000000000005</c:v>
                </c:pt>
                <c:pt idx="27">
                  <c:v>1.4000000000000006</c:v>
                </c:pt>
                <c:pt idx="28">
                  <c:v>1.4500000000000006</c:v>
                </c:pt>
                <c:pt idx="29">
                  <c:v>1.5000000000000007</c:v>
                </c:pt>
                <c:pt idx="30">
                  <c:v>1.5500000000000007</c:v>
                </c:pt>
                <c:pt idx="31">
                  <c:v>1.6000000000000008</c:v>
                </c:pt>
                <c:pt idx="32">
                  <c:v>1.6500000000000008</c:v>
                </c:pt>
                <c:pt idx="33">
                  <c:v>1.7000000000000008</c:v>
                </c:pt>
                <c:pt idx="34">
                  <c:v>1.7500000000000009</c:v>
                </c:pt>
                <c:pt idx="35">
                  <c:v>1.8000000000000009</c:v>
                </c:pt>
                <c:pt idx="36">
                  <c:v>1.850000000000001</c:v>
                </c:pt>
                <c:pt idx="37">
                  <c:v>1.900000000000001</c:v>
                </c:pt>
                <c:pt idx="38">
                  <c:v>1.9500000000000011</c:v>
                </c:pt>
                <c:pt idx="39">
                  <c:v>2.0000000000000009</c:v>
                </c:pt>
              </c:numCache>
            </c:numRef>
          </c:cat>
          <c:val>
            <c:numRef>
              <c:f>'Figure 2'!$N$2</c:f>
              <c:numCache>
                <c:formatCode>0.00</c:formatCode>
                <c:ptCount val="1"/>
                <c:pt idx="0">
                  <c:v>150.09995967812534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F0-4242-BF55-15865BF7A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117472"/>
        <c:axId val="27120352"/>
      </c:lineChart>
      <c:catAx>
        <c:axId val="2711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20352"/>
        <c:crosses val="autoZero"/>
        <c:auto val="1"/>
        <c:lblAlgn val="ctr"/>
        <c:lblOffset val="100"/>
        <c:tickLblSkip val="1"/>
        <c:noMultiLvlLbl val="0"/>
      </c:catAx>
      <c:valAx>
        <c:axId val="2712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17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3'!$AN$1</c:f>
              <c:strCache>
                <c:ptCount val="1"/>
                <c:pt idx="0">
                  <c:v>Full tariff pass-through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3'!$AM$2:$AM$61</c:f>
              <c:numCache>
                <c:formatCode>General</c:formatCode>
                <c:ptCount val="60"/>
                <c:pt idx="0">
                  <c:v>0.05</c:v>
                </c:pt>
                <c:pt idx="1">
                  <c:v>0.1</c:v>
                </c:pt>
                <c:pt idx="2">
                  <c:v>0.15000000000000002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0.39999999999999997</c:v>
                </c:pt>
                <c:pt idx="8">
                  <c:v>0.44999999999999996</c:v>
                </c:pt>
                <c:pt idx="9">
                  <c:v>0.49999999999999994</c:v>
                </c:pt>
                <c:pt idx="10">
                  <c:v>0.54999999999999993</c:v>
                </c:pt>
                <c:pt idx="11">
                  <c:v>0.6</c:v>
                </c:pt>
                <c:pt idx="12">
                  <c:v>0.65</c:v>
                </c:pt>
                <c:pt idx="13">
                  <c:v>0.70000000000000007</c:v>
                </c:pt>
                <c:pt idx="14">
                  <c:v>0.75000000000000011</c:v>
                </c:pt>
                <c:pt idx="15">
                  <c:v>0.80000000000000016</c:v>
                </c:pt>
                <c:pt idx="16">
                  <c:v>0.8500000000000002</c:v>
                </c:pt>
                <c:pt idx="17">
                  <c:v>0.90000000000000024</c:v>
                </c:pt>
                <c:pt idx="18">
                  <c:v>0.95000000000000029</c:v>
                </c:pt>
                <c:pt idx="19">
                  <c:v>1.0000000000000002</c:v>
                </c:pt>
                <c:pt idx="20">
                  <c:v>1.0500000000000003</c:v>
                </c:pt>
                <c:pt idx="21">
                  <c:v>1.1000000000000003</c:v>
                </c:pt>
                <c:pt idx="22">
                  <c:v>1.1500000000000004</c:v>
                </c:pt>
                <c:pt idx="23">
                  <c:v>1.2000000000000004</c:v>
                </c:pt>
                <c:pt idx="24">
                  <c:v>1.2500000000000004</c:v>
                </c:pt>
                <c:pt idx="25">
                  <c:v>1.3000000000000005</c:v>
                </c:pt>
                <c:pt idx="26">
                  <c:v>1.3500000000000005</c:v>
                </c:pt>
                <c:pt idx="27">
                  <c:v>1.4000000000000006</c:v>
                </c:pt>
                <c:pt idx="28">
                  <c:v>1.4500000000000006</c:v>
                </c:pt>
                <c:pt idx="29">
                  <c:v>1.5000000000000007</c:v>
                </c:pt>
                <c:pt idx="30">
                  <c:v>1.5500000000000007</c:v>
                </c:pt>
                <c:pt idx="31">
                  <c:v>1.6000000000000008</c:v>
                </c:pt>
                <c:pt idx="32">
                  <c:v>1.6500000000000008</c:v>
                </c:pt>
                <c:pt idx="33">
                  <c:v>1.7000000000000008</c:v>
                </c:pt>
                <c:pt idx="34">
                  <c:v>1.7500000000000009</c:v>
                </c:pt>
                <c:pt idx="35">
                  <c:v>1.8000000000000009</c:v>
                </c:pt>
                <c:pt idx="36">
                  <c:v>1.850000000000001</c:v>
                </c:pt>
                <c:pt idx="37">
                  <c:v>1.900000000000001</c:v>
                </c:pt>
                <c:pt idx="38">
                  <c:v>1.9500000000000011</c:v>
                </c:pt>
                <c:pt idx="39">
                  <c:v>2.0000000000000009</c:v>
                </c:pt>
                <c:pt idx="40">
                  <c:v>2.0500000000000007</c:v>
                </c:pt>
                <c:pt idx="41">
                  <c:v>2.1000000000000005</c:v>
                </c:pt>
                <c:pt idx="42">
                  <c:v>2.1500000000000004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2.3499999999999996</c:v>
                </c:pt>
                <c:pt idx="47">
                  <c:v>2.3999999999999995</c:v>
                </c:pt>
                <c:pt idx="48">
                  <c:v>2.4499999999999993</c:v>
                </c:pt>
                <c:pt idx="49">
                  <c:v>2.4999999999999991</c:v>
                </c:pt>
                <c:pt idx="50">
                  <c:v>2.5499999999999989</c:v>
                </c:pt>
                <c:pt idx="51">
                  <c:v>2.5999999999999988</c:v>
                </c:pt>
                <c:pt idx="52">
                  <c:v>2.6499999999999986</c:v>
                </c:pt>
                <c:pt idx="53">
                  <c:v>2.6999999999999984</c:v>
                </c:pt>
                <c:pt idx="54">
                  <c:v>2.7499999999999982</c:v>
                </c:pt>
                <c:pt idx="55">
                  <c:v>2.799999999999998</c:v>
                </c:pt>
                <c:pt idx="56">
                  <c:v>2.8499999999999979</c:v>
                </c:pt>
                <c:pt idx="57">
                  <c:v>2.8999999999999977</c:v>
                </c:pt>
                <c:pt idx="58">
                  <c:v>2.9499999999999975</c:v>
                </c:pt>
                <c:pt idx="59">
                  <c:v>2.9999999999999973</c:v>
                </c:pt>
              </c:numCache>
            </c:numRef>
          </c:cat>
          <c:val>
            <c:numRef>
              <c:f>'Figure 3'!$AN$2:$AN$61</c:f>
              <c:numCache>
                <c:formatCode>0.000</c:formatCode>
                <c:ptCount val="60"/>
                <c:pt idx="0">
                  <c:v>7.4418468445735986</c:v>
                </c:pt>
                <c:pt idx="1">
                  <c:v>33.063566113396661</c:v>
                </c:pt>
                <c:pt idx="2">
                  <c:v>69.513486137389393</c:v>
                </c:pt>
                <c:pt idx="3">
                  <c:v>113.18092140069888</c:v>
                </c:pt>
                <c:pt idx="4">
                  <c:v>161.41330252286633</c:v>
                </c:pt>
                <c:pt idx="5">
                  <c:v>212.27081740283529</c:v>
                </c:pt>
                <c:pt idx="6">
                  <c:v>264.34333504704608</c:v>
                </c:pt>
                <c:pt idx="7">
                  <c:v>316.61416367904604</c:v>
                </c:pt>
                <c:pt idx="8">
                  <c:v>368.35875401299876</c:v>
                </c:pt>
                <c:pt idx="9">
                  <c:v>419.06936797971042</c:v>
                </c:pt>
                <c:pt idx="10">
                  <c:v>468.39900628989091</c:v>
                </c:pt>
                <c:pt idx="11">
                  <c:v>516.11961798297409</c:v>
                </c:pt>
                <c:pt idx="12">
                  <c:v>562.09091076486015</c:v>
                </c:pt>
                <c:pt idx="13">
                  <c:v>606.23704236007154</c:v>
                </c:pt>
                <c:pt idx="14">
                  <c:v>648.52918277595609</c:v>
                </c:pt>
                <c:pt idx="15">
                  <c:v>688.97245991375553</c:v>
                </c:pt>
                <c:pt idx="16">
                  <c:v>727.59618547658192</c:v>
                </c:pt>
                <c:pt idx="17">
                  <c:v>764.4465412698778</c:v>
                </c:pt>
                <c:pt idx="18">
                  <c:v>799.58111482314428</c:v>
                </c:pt>
                <c:pt idx="19">
                  <c:v>833.0648276281363</c:v>
                </c:pt>
                <c:pt idx="20">
                  <c:v>864.96691369332132</c:v>
                </c:pt>
                <c:pt idx="21">
                  <c:v>895.35869114915272</c:v>
                </c:pt>
                <c:pt idx="22">
                  <c:v>924.31193303465625</c:v>
                </c:pt>
                <c:pt idx="23">
                  <c:v>951.8976908071777</c:v>
                </c:pt>
                <c:pt idx="24">
                  <c:v>978.18545968407852</c:v>
                </c:pt>
                <c:pt idx="25">
                  <c:v>1003.2426016873128</c:v>
                </c:pt>
                <c:pt idx="26">
                  <c:v>1027.1339624593311</c:v>
                </c:pt>
                <c:pt idx="27">
                  <c:v>1049.9216332033218</c:v>
                </c:pt>
                <c:pt idx="28">
                  <c:v>1071.6648206991292</c:v>
                </c:pt>
                <c:pt idx="29">
                  <c:v>1092.4197971678484</c:v>
                </c:pt>
                <c:pt idx="30">
                  <c:v>1112.2399084833983</c:v>
                </c:pt>
                <c:pt idx="31">
                  <c:v>1131.1756243655923</c:v>
                </c:pt>
                <c:pt idx="32">
                  <c:v>1149.2746181196912</c:v>
                </c:pt>
                <c:pt idx="33">
                  <c:v>1166.5818664978026</c:v>
                </c:pt>
                <c:pt idx="34">
                  <c:v>1183.1397625666566</c:v>
                </c:pt>
                <c:pt idx="35">
                  <c:v>1198.9882362378576</c:v>
                </c:pt>
                <c:pt idx="36">
                  <c:v>1214.1648784765584</c:v>
                </c:pt>
                <c:pt idx="37">
                  <c:v>1228.7050662474539</c:v>
                </c:pt>
                <c:pt idx="38">
                  <c:v>1242.6420860565797</c:v>
                </c:pt>
                <c:pt idx="39">
                  <c:v>1256.0072545588548</c:v>
                </c:pt>
                <c:pt idx="40">
                  <c:v>1268.8300351682294</c:v>
                </c:pt>
                <c:pt idx="41">
                  <c:v>1281.1381499619577</c:v>
                </c:pt>
                <c:pt idx="42">
                  <c:v>1292.9576864392409</c:v>
                </c:pt>
                <c:pt idx="43">
                  <c:v>1304.3131988959681</c:v>
                </c:pt>
                <c:pt idx="44">
                  <c:v>1315.2278043277729</c:v>
                </c:pt>
                <c:pt idx="45">
                  <c:v>1325.7232728840686</c:v>
                </c:pt>
                <c:pt idx="46">
                  <c:v>1335.8201129756053</c:v>
                </c:pt>
                <c:pt idx="47">
                  <c:v>1345.537651194822</c:v>
                </c:pt>
                <c:pt idx="48">
                  <c:v>1354.8941072466919</c:v>
                </c:pt>
                <c:pt idx="49">
                  <c:v>1363.9066641127299</c:v>
                </c:pt>
                <c:pt idx="50">
                  <c:v>1372.5915336852966</c:v>
                </c:pt>
                <c:pt idx="51">
                  <c:v>1380.9640181162877</c:v>
                </c:pt>
                <c:pt idx="52">
                  <c:v>1389.0385671251952</c:v>
                </c:pt>
                <c:pt idx="53">
                  <c:v>1396.8288315084696</c:v>
                </c:pt>
                <c:pt idx="54">
                  <c:v>1404.3477130857832</c:v>
                </c:pt>
                <c:pt idx="55">
                  <c:v>1411.6074113105985</c:v>
                </c:pt>
                <c:pt idx="56">
                  <c:v>1418.6194667626908</c:v>
                </c:pt>
                <c:pt idx="57">
                  <c:v>1425.3948017297455</c:v>
                </c:pt>
                <c:pt idx="58">
                  <c:v>1431.9437580741408</c:v>
                </c:pt>
                <c:pt idx="59">
                  <c:v>1438.2761325696874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CA-4A6A-A916-605582EBFFD0}"/>
            </c:ext>
          </c:extLst>
        </c:ser>
        <c:ser>
          <c:idx val="1"/>
          <c:order val="1"/>
          <c:tx>
            <c:strRef>
              <c:f>'Figure 3'!$AO$1</c:f>
              <c:strCache>
                <c:ptCount val="1"/>
                <c:pt idx="0">
                  <c:v>80 percent tariff pass-through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3'!$AM$2:$AM$61</c:f>
              <c:numCache>
                <c:formatCode>General</c:formatCode>
                <c:ptCount val="60"/>
                <c:pt idx="0">
                  <c:v>0.05</c:v>
                </c:pt>
                <c:pt idx="1">
                  <c:v>0.1</c:v>
                </c:pt>
                <c:pt idx="2">
                  <c:v>0.15000000000000002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0.39999999999999997</c:v>
                </c:pt>
                <c:pt idx="8">
                  <c:v>0.44999999999999996</c:v>
                </c:pt>
                <c:pt idx="9">
                  <c:v>0.49999999999999994</c:v>
                </c:pt>
                <c:pt idx="10">
                  <c:v>0.54999999999999993</c:v>
                </c:pt>
                <c:pt idx="11">
                  <c:v>0.6</c:v>
                </c:pt>
                <c:pt idx="12">
                  <c:v>0.65</c:v>
                </c:pt>
                <c:pt idx="13">
                  <c:v>0.70000000000000007</c:v>
                </c:pt>
                <c:pt idx="14">
                  <c:v>0.75000000000000011</c:v>
                </c:pt>
                <c:pt idx="15">
                  <c:v>0.80000000000000016</c:v>
                </c:pt>
                <c:pt idx="16">
                  <c:v>0.8500000000000002</c:v>
                </c:pt>
                <c:pt idx="17">
                  <c:v>0.90000000000000024</c:v>
                </c:pt>
                <c:pt idx="18">
                  <c:v>0.95000000000000029</c:v>
                </c:pt>
                <c:pt idx="19">
                  <c:v>1.0000000000000002</c:v>
                </c:pt>
                <c:pt idx="20">
                  <c:v>1.0500000000000003</c:v>
                </c:pt>
                <c:pt idx="21">
                  <c:v>1.1000000000000003</c:v>
                </c:pt>
                <c:pt idx="22">
                  <c:v>1.1500000000000004</c:v>
                </c:pt>
                <c:pt idx="23">
                  <c:v>1.2000000000000004</c:v>
                </c:pt>
                <c:pt idx="24">
                  <c:v>1.2500000000000004</c:v>
                </c:pt>
                <c:pt idx="25">
                  <c:v>1.3000000000000005</c:v>
                </c:pt>
                <c:pt idx="26">
                  <c:v>1.3500000000000005</c:v>
                </c:pt>
                <c:pt idx="27">
                  <c:v>1.4000000000000006</c:v>
                </c:pt>
                <c:pt idx="28">
                  <c:v>1.4500000000000006</c:v>
                </c:pt>
                <c:pt idx="29">
                  <c:v>1.5000000000000007</c:v>
                </c:pt>
                <c:pt idx="30">
                  <c:v>1.5500000000000007</c:v>
                </c:pt>
                <c:pt idx="31">
                  <c:v>1.6000000000000008</c:v>
                </c:pt>
                <c:pt idx="32">
                  <c:v>1.6500000000000008</c:v>
                </c:pt>
                <c:pt idx="33">
                  <c:v>1.7000000000000008</c:v>
                </c:pt>
                <c:pt idx="34">
                  <c:v>1.7500000000000009</c:v>
                </c:pt>
                <c:pt idx="35">
                  <c:v>1.8000000000000009</c:v>
                </c:pt>
                <c:pt idx="36">
                  <c:v>1.850000000000001</c:v>
                </c:pt>
                <c:pt idx="37">
                  <c:v>1.900000000000001</c:v>
                </c:pt>
                <c:pt idx="38">
                  <c:v>1.9500000000000011</c:v>
                </c:pt>
                <c:pt idx="39">
                  <c:v>2.0000000000000009</c:v>
                </c:pt>
                <c:pt idx="40">
                  <c:v>2.0500000000000007</c:v>
                </c:pt>
                <c:pt idx="41">
                  <c:v>2.1000000000000005</c:v>
                </c:pt>
                <c:pt idx="42">
                  <c:v>2.1500000000000004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2.3499999999999996</c:v>
                </c:pt>
                <c:pt idx="47">
                  <c:v>2.3999999999999995</c:v>
                </c:pt>
                <c:pt idx="48">
                  <c:v>2.4499999999999993</c:v>
                </c:pt>
                <c:pt idx="49">
                  <c:v>2.4999999999999991</c:v>
                </c:pt>
                <c:pt idx="50">
                  <c:v>2.5499999999999989</c:v>
                </c:pt>
                <c:pt idx="51">
                  <c:v>2.5999999999999988</c:v>
                </c:pt>
                <c:pt idx="52">
                  <c:v>2.6499999999999986</c:v>
                </c:pt>
                <c:pt idx="53">
                  <c:v>2.6999999999999984</c:v>
                </c:pt>
                <c:pt idx="54">
                  <c:v>2.7499999999999982</c:v>
                </c:pt>
                <c:pt idx="55">
                  <c:v>2.799999999999998</c:v>
                </c:pt>
                <c:pt idx="56">
                  <c:v>2.8499999999999979</c:v>
                </c:pt>
                <c:pt idx="57">
                  <c:v>2.8999999999999977</c:v>
                </c:pt>
                <c:pt idx="58">
                  <c:v>2.9499999999999975</c:v>
                </c:pt>
                <c:pt idx="59">
                  <c:v>2.9999999999999973</c:v>
                </c:pt>
              </c:numCache>
            </c:numRef>
          </c:cat>
          <c:val>
            <c:numRef>
              <c:f>'Figure 3'!$AO$2:$AO$61</c:f>
              <c:numCache>
                <c:formatCode>0.000</c:formatCode>
                <c:ptCount val="60"/>
                <c:pt idx="0">
                  <c:v>-9.1422925977177982</c:v>
                </c:pt>
                <c:pt idx="1">
                  <c:v>-14.314381657563819</c:v>
                </c:pt>
                <c:pt idx="2">
                  <c:v>-6.5013968332325556</c:v>
                </c:pt>
                <c:pt idx="3">
                  <c:v>10.930025067931696</c:v>
                </c:pt>
                <c:pt idx="4">
                  <c:v>35.403132713913031</c:v>
                </c:pt>
                <c:pt idx="5">
                  <c:v>64.944216735848158</c:v>
                </c:pt>
                <c:pt idx="6">
                  <c:v>98.040880762254844</c:v>
                </c:pt>
                <c:pt idx="7">
                  <c:v>133.53444768465727</c:v>
                </c:pt>
                <c:pt idx="8">
                  <c:v>170.53813250027557</c:v>
                </c:pt>
                <c:pt idx="9">
                  <c:v>208.37465828634029</c:v>
                </c:pt>
                <c:pt idx="10">
                  <c:v>246.52855927443744</c:v>
                </c:pt>
                <c:pt idx="11">
                  <c:v>284.60960067389419</c:v>
                </c:pt>
                <c:pt idx="12">
                  <c:v>322.32463510336794</c:v>
                </c:pt>
                <c:pt idx="13">
                  <c:v>359.45588125967646</c:v>
                </c:pt>
                <c:pt idx="14">
                  <c:v>395.84410763399188</c:v>
                </c:pt>
                <c:pt idx="15">
                  <c:v>431.37557544297101</c:v>
                </c:pt>
                <c:pt idx="16">
                  <c:v>465.97187269499295</c:v>
                </c:pt>
                <c:pt idx="17">
                  <c:v>499.58197950701185</c:v>
                </c:pt>
                <c:pt idx="18">
                  <c:v>532.1760612718017</c:v>
                </c:pt>
                <c:pt idx="19">
                  <c:v>563.74060426188134</c:v>
                </c:pt>
                <c:pt idx="20">
                  <c:v>594.2745975173159</c:v>
                </c:pt>
                <c:pt idx="21">
                  <c:v>623.78653263342085</c:v>
                </c:pt>
                <c:pt idx="22">
                  <c:v>652.29204470381569</c:v>
                </c:pt>
                <c:pt idx="23">
                  <c:v>679.81205716652721</c:v>
                </c:pt>
                <c:pt idx="24">
                  <c:v>706.37132361529859</c:v>
                </c:pt>
                <c:pt idx="25">
                  <c:v>731.99728299071342</c:v>
                </c:pt>
                <c:pt idx="26">
                  <c:v>756.7191626201012</c:v>
                </c:pt>
                <c:pt idx="27">
                  <c:v>780.56727758129523</c:v>
                </c:pt>
                <c:pt idx="28">
                  <c:v>803.57248576759332</c:v>
                </c:pt>
                <c:pt idx="29">
                  <c:v>825.76576654547023</c:v>
                </c:pt>
                <c:pt idx="30">
                  <c:v>847.1778975663791</c:v>
                </c:pt>
                <c:pt idx="31">
                  <c:v>867.83920953492373</c:v>
                </c:pt>
                <c:pt idx="32">
                  <c:v>887.77940286519674</c:v>
                </c:pt>
                <c:pt idx="33">
                  <c:v>907.02741342085824</c:v>
                </c:pt>
                <c:pt idx="34">
                  <c:v>925.61131711916005</c:v>
                </c:pt>
                <c:pt idx="35">
                  <c:v>943.55826523263238</c:v>
                </c:pt>
                <c:pt idx="36">
                  <c:v>960.8944438560967</c:v>
                </c:pt>
                <c:pt idx="37">
                  <c:v>977.64505231035992</c:v>
                </c:pt>
                <c:pt idx="38">
                  <c:v>993.83429629566365</c:v>
                </c:pt>
                <c:pt idx="39">
                  <c:v>1009.4853924423022</c:v>
                </c:pt>
                <c:pt idx="40">
                  <c:v>1024.620581574841</c:v>
                </c:pt>
                <c:pt idx="41">
                  <c:v>1039.2611485434643</c:v>
                </c:pt>
                <c:pt idx="42">
                  <c:v>1053.4274469083225</c:v>
                </c:pt>
                <c:pt idx="43">
                  <c:v>1067.1389271104645</c:v>
                </c:pt>
                <c:pt idx="44">
                  <c:v>1080.414167042908</c:v>
                </c:pt>
                <c:pt idx="45">
                  <c:v>1093.2709041615199</c:v>
                </c:pt>
                <c:pt idx="46">
                  <c:v>1105.7260684573753</c:v>
                </c:pt>
                <c:pt idx="47">
                  <c:v>1117.7958157589615</c:v>
                </c:pt>
                <c:pt idx="48">
                  <c:v>1129.4955609510037</c:v>
                </c:pt>
                <c:pt idx="49">
                  <c:v>1140.8400107921555</c:v>
                </c:pt>
                <c:pt idx="50">
                  <c:v>1151.8431960901187</c:v>
                </c:pt>
                <c:pt idx="51">
                  <c:v>1162.5185030546595</c:v>
                </c:pt>
                <c:pt idx="52">
                  <c:v>1172.8787036982742</c:v>
                </c:pt>
                <c:pt idx="53">
                  <c:v>1182.9359851935042</c:v>
                </c:pt>
                <c:pt idx="54">
                  <c:v>1192.7019781276472</c:v>
                </c:pt>
                <c:pt idx="55">
                  <c:v>1202.1877836201684</c:v>
                </c:pt>
                <c:pt idx="56">
                  <c:v>1211.4039992879034</c:v>
                </c:pt>
                <c:pt idx="57">
                  <c:v>1220.3607440584551</c:v>
                </c:pt>
                <c:pt idx="58">
                  <c:v>1229.0676818437801</c:v>
                </c:pt>
                <c:pt idx="59">
                  <c:v>1237.5340440954874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CA-4A6A-A916-605582EBF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9227583"/>
        <c:axId val="1989228543"/>
      </c:lineChart>
      <c:catAx>
        <c:axId val="1989227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228543"/>
        <c:crosses val="autoZero"/>
        <c:auto val="1"/>
        <c:lblAlgn val="ctr"/>
        <c:lblOffset val="100"/>
        <c:noMultiLvlLbl val="0"/>
      </c:catAx>
      <c:valAx>
        <c:axId val="1989228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227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3'!$AN$1</c:f>
              <c:strCache>
                <c:ptCount val="1"/>
                <c:pt idx="0">
                  <c:v>Full tariff pass-through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3'!$AM$2:$AM$61</c:f>
              <c:numCache>
                <c:formatCode>General</c:formatCode>
                <c:ptCount val="60"/>
                <c:pt idx="0">
                  <c:v>0.05</c:v>
                </c:pt>
                <c:pt idx="1">
                  <c:v>0.1</c:v>
                </c:pt>
                <c:pt idx="2">
                  <c:v>0.15000000000000002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0.39999999999999997</c:v>
                </c:pt>
                <c:pt idx="8">
                  <c:v>0.44999999999999996</c:v>
                </c:pt>
                <c:pt idx="9">
                  <c:v>0.49999999999999994</c:v>
                </c:pt>
                <c:pt idx="10">
                  <c:v>0.54999999999999993</c:v>
                </c:pt>
                <c:pt idx="11">
                  <c:v>0.6</c:v>
                </c:pt>
                <c:pt idx="12">
                  <c:v>0.65</c:v>
                </c:pt>
                <c:pt idx="13">
                  <c:v>0.70000000000000007</c:v>
                </c:pt>
                <c:pt idx="14">
                  <c:v>0.75000000000000011</c:v>
                </c:pt>
                <c:pt idx="15">
                  <c:v>0.80000000000000016</c:v>
                </c:pt>
                <c:pt idx="16">
                  <c:v>0.8500000000000002</c:v>
                </c:pt>
                <c:pt idx="17">
                  <c:v>0.90000000000000024</c:v>
                </c:pt>
                <c:pt idx="18">
                  <c:v>0.95000000000000029</c:v>
                </c:pt>
                <c:pt idx="19">
                  <c:v>1.0000000000000002</c:v>
                </c:pt>
                <c:pt idx="20">
                  <c:v>1.0500000000000003</c:v>
                </c:pt>
                <c:pt idx="21">
                  <c:v>1.1000000000000003</c:v>
                </c:pt>
                <c:pt idx="22">
                  <c:v>1.1500000000000004</c:v>
                </c:pt>
                <c:pt idx="23">
                  <c:v>1.2000000000000004</c:v>
                </c:pt>
                <c:pt idx="24">
                  <c:v>1.2500000000000004</c:v>
                </c:pt>
                <c:pt idx="25">
                  <c:v>1.3000000000000005</c:v>
                </c:pt>
                <c:pt idx="26">
                  <c:v>1.3500000000000005</c:v>
                </c:pt>
                <c:pt idx="27">
                  <c:v>1.4000000000000006</c:v>
                </c:pt>
                <c:pt idx="28">
                  <c:v>1.4500000000000006</c:v>
                </c:pt>
                <c:pt idx="29">
                  <c:v>1.5000000000000007</c:v>
                </c:pt>
                <c:pt idx="30">
                  <c:v>1.5500000000000007</c:v>
                </c:pt>
                <c:pt idx="31">
                  <c:v>1.6000000000000008</c:v>
                </c:pt>
                <c:pt idx="32">
                  <c:v>1.6500000000000008</c:v>
                </c:pt>
                <c:pt idx="33">
                  <c:v>1.7000000000000008</c:v>
                </c:pt>
                <c:pt idx="34">
                  <c:v>1.7500000000000009</c:v>
                </c:pt>
                <c:pt idx="35">
                  <c:v>1.8000000000000009</c:v>
                </c:pt>
                <c:pt idx="36">
                  <c:v>1.850000000000001</c:v>
                </c:pt>
                <c:pt idx="37">
                  <c:v>1.900000000000001</c:v>
                </c:pt>
                <c:pt idx="38">
                  <c:v>1.9500000000000011</c:v>
                </c:pt>
                <c:pt idx="39">
                  <c:v>2.0000000000000009</c:v>
                </c:pt>
                <c:pt idx="40">
                  <c:v>2.0500000000000007</c:v>
                </c:pt>
                <c:pt idx="41">
                  <c:v>2.1000000000000005</c:v>
                </c:pt>
                <c:pt idx="42">
                  <c:v>2.1500000000000004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2.3499999999999996</c:v>
                </c:pt>
                <c:pt idx="47">
                  <c:v>2.3999999999999995</c:v>
                </c:pt>
                <c:pt idx="48">
                  <c:v>2.4499999999999993</c:v>
                </c:pt>
                <c:pt idx="49">
                  <c:v>2.4999999999999991</c:v>
                </c:pt>
                <c:pt idx="50">
                  <c:v>2.5499999999999989</c:v>
                </c:pt>
                <c:pt idx="51">
                  <c:v>2.5999999999999988</c:v>
                </c:pt>
                <c:pt idx="52">
                  <c:v>2.6499999999999986</c:v>
                </c:pt>
                <c:pt idx="53">
                  <c:v>2.6999999999999984</c:v>
                </c:pt>
                <c:pt idx="54">
                  <c:v>2.7499999999999982</c:v>
                </c:pt>
                <c:pt idx="55">
                  <c:v>2.799999999999998</c:v>
                </c:pt>
                <c:pt idx="56">
                  <c:v>2.8499999999999979</c:v>
                </c:pt>
                <c:pt idx="57">
                  <c:v>2.8999999999999977</c:v>
                </c:pt>
                <c:pt idx="58">
                  <c:v>2.9499999999999975</c:v>
                </c:pt>
                <c:pt idx="59">
                  <c:v>2.9999999999999973</c:v>
                </c:pt>
              </c:numCache>
            </c:numRef>
          </c:cat>
          <c:val>
            <c:numRef>
              <c:f>'Figure 3'!$AN$2:$AN$61</c:f>
              <c:numCache>
                <c:formatCode>0.000</c:formatCode>
                <c:ptCount val="60"/>
                <c:pt idx="0">
                  <c:v>7.4418468445735986</c:v>
                </c:pt>
                <c:pt idx="1">
                  <c:v>33.063566113396661</c:v>
                </c:pt>
                <c:pt idx="2">
                  <c:v>69.513486137389393</c:v>
                </c:pt>
                <c:pt idx="3">
                  <c:v>113.18092140069888</c:v>
                </c:pt>
                <c:pt idx="4">
                  <c:v>161.41330252286633</c:v>
                </c:pt>
                <c:pt idx="5">
                  <c:v>212.27081740283529</c:v>
                </c:pt>
                <c:pt idx="6">
                  <c:v>264.34333504704608</c:v>
                </c:pt>
                <c:pt idx="7">
                  <c:v>316.61416367904604</c:v>
                </c:pt>
                <c:pt idx="8">
                  <c:v>368.35875401299876</c:v>
                </c:pt>
                <c:pt idx="9">
                  <c:v>419.06936797971042</c:v>
                </c:pt>
                <c:pt idx="10">
                  <c:v>468.39900628989091</c:v>
                </c:pt>
                <c:pt idx="11">
                  <c:v>516.11961798297409</c:v>
                </c:pt>
                <c:pt idx="12">
                  <c:v>562.09091076486015</c:v>
                </c:pt>
                <c:pt idx="13">
                  <c:v>606.23704236007154</c:v>
                </c:pt>
                <c:pt idx="14">
                  <c:v>648.52918277595609</c:v>
                </c:pt>
                <c:pt idx="15">
                  <c:v>688.97245991375553</c:v>
                </c:pt>
                <c:pt idx="16">
                  <c:v>727.59618547658192</c:v>
                </c:pt>
                <c:pt idx="17">
                  <c:v>764.4465412698778</c:v>
                </c:pt>
                <c:pt idx="18">
                  <c:v>799.58111482314428</c:v>
                </c:pt>
                <c:pt idx="19">
                  <c:v>833.0648276281363</c:v>
                </c:pt>
                <c:pt idx="20">
                  <c:v>864.96691369332132</c:v>
                </c:pt>
                <c:pt idx="21">
                  <c:v>895.35869114915272</c:v>
                </c:pt>
                <c:pt idx="22">
                  <c:v>924.31193303465625</c:v>
                </c:pt>
                <c:pt idx="23">
                  <c:v>951.8976908071777</c:v>
                </c:pt>
                <c:pt idx="24">
                  <c:v>978.18545968407852</c:v>
                </c:pt>
                <c:pt idx="25">
                  <c:v>1003.2426016873128</c:v>
                </c:pt>
                <c:pt idx="26">
                  <c:v>1027.1339624593311</c:v>
                </c:pt>
                <c:pt idx="27">
                  <c:v>1049.9216332033218</c:v>
                </c:pt>
                <c:pt idx="28">
                  <c:v>1071.6648206991292</c:v>
                </c:pt>
                <c:pt idx="29">
                  <c:v>1092.4197971678484</c:v>
                </c:pt>
                <c:pt idx="30">
                  <c:v>1112.2399084833983</c:v>
                </c:pt>
                <c:pt idx="31">
                  <c:v>1131.1756243655923</c:v>
                </c:pt>
                <c:pt idx="32">
                  <c:v>1149.2746181196912</c:v>
                </c:pt>
                <c:pt idx="33">
                  <c:v>1166.5818664978026</c:v>
                </c:pt>
                <c:pt idx="34">
                  <c:v>1183.1397625666566</c:v>
                </c:pt>
                <c:pt idx="35">
                  <c:v>1198.9882362378576</c:v>
                </c:pt>
                <c:pt idx="36">
                  <c:v>1214.1648784765584</c:v>
                </c:pt>
                <c:pt idx="37">
                  <c:v>1228.7050662474539</c:v>
                </c:pt>
                <c:pt idx="38">
                  <c:v>1242.6420860565797</c:v>
                </c:pt>
                <c:pt idx="39">
                  <c:v>1256.0072545588548</c:v>
                </c:pt>
                <c:pt idx="40">
                  <c:v>1268.8300351682294</c:v>
                </c:pt>
                <c:pt idx="41">
                  <c:v>1281.1381499619577</c:v>
                </c:pt>
                <c:pt idx="42">
                  <c:v>1292.9576864392409</c:v>
                </c:pt>
                <c:pt idx="43">
                  <c:v>1304.3131988959681</c:v>
                </c:pt>
                <c:pt idx="44">
                  <c:v>1315.2278043277729</c:v>
                </c:pt>
                <c:pt idx="45">
                  <c:v>1325.7232728840686</c:v>
                </c:pt>
                <c:pt idx="46">
                  <c:v>1335.8201129756053</c:v>
                </c:pt>
                <c:pt idx="47">
                  <c:v>1345.537651194822</c:v>
                </c:pt>
                <c:pt idx="48">
                  <c:v>1354.8941072466919</c:v>
                </c:pt>
                <c:pt idx="49">
                  <c:v>1363.9066641127299</c:v>
                </c:pt>
                <c:pt idx="50">
                  <c:v>1372.5915336852966</c:v>
                </c:pt>
                <c:pt idx="51">
                  <c:v>1380.9640181162877</c:v>
                </c:pt>
                <c:pt idx="52">
                  <c:v>1389.0385671251952</c:v>
                </c:pt>
                <c:pt idx="53">
                  <c:v>1396.8288315084696</c:v>
                </c:pt>
                <c:pt idx="54">
                  <c:v>1404.3477130857832</c:v>
                </c:pt>
                <c:pt idx="55">
                  <c:v>1411.6074113105985</c:v>
                </c:pt>
                <c:pt idx="56">
                  <c:v>1418.6194667626908</c:v>
                </c:pt>
                <c:pt idx="57">
                  <c:v>1425.3948017297455</c:v>
                </c:pt>
                <c:pt idx="58">
                  <c:v>1431.9437580741408</c:v>
                </c:pt>
                <c:pt idx="59">
                  <c:v>1438.2761325696874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01-4089-973A-15F50CC68C75}"/>
            </c:ext>
          </c:extLst>
        </c:ser>
        <c:ser>
          <c:idx val="1"/>
          <c:order val="1"/>
          <c:tx>
            <c:strRef>
              <c:f>'Figure 3'!$AO$1</c:f>
              <c:strCache>
                <c:ptCount val="1"/>
                <c:pt idx="0">
                  <c:v>80 percent tariff pass-through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3'!$AM$2:$AM$61</c:f>
              <c:numCache>
                <c:formatCode>General</c:formatCode>
                <c:ptCount val="60"/>
                <c:pt idx="0">
                  <c:v>0.05</c:v>
                </c:pt>
                <c:pt idx="1">
                  <c:v>0.1</c:v>
                </c:pt>
                <c:pt idx="2">
                  <c:v>0.15000000000000002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0.39999999999999997</c:v>
                </c:pt>
                <c:pt idx="8">
                  <c:v>0.44999999999999996</c:v>
                </c:pt>
                <c:pt idx="9">
                  <c:v>0.49999999999999994</c:v>
                </c:pt>
                <c:pt idx="10">
                  <c:v>0.54999999999999993</c:v>
                </c:pt>
                <c:pt idx="11">
                  <c:v>0.6</c:v>
                </c:pt>
                <c:pt idx="12">
                  <c:v>0.65</c:v>
                </c:pt>
                <c:pt idx="13">
                  <c:v>0.70000000000000007</c:v>
                </c:pt>
                <c:pt idx="14">
                  <c:v>0.75000000000000011</c:v>
                </c:pt>
                <c:pt idx="15">
                  <c:v>0.80000000000000016</c:v>
                </c:pt>
                <c:pt idx="16">
                  <c:v>0.8500000000000002</c:v>
                </c:pt>
                <c:pt idx="17">
                  <c:v>0.90000000000000024</c:v>
                </c:pt>
                <c:pt idx="18">
                  <c:v>0.95000000000000029</c:v>
                </c:pt>
                <c:pt idx="19">
                  <c:v>1.0000000000000002</c:v>
                </c:pt>
                <c:pt idx="20">
                  <c:v>1.0500000000000003</c:v>
                </c:pt>
                <c:pt idx="21">
                  <c:v>1.1000000000000003</c:v>
                </c:pt>
                <c:pt idx="22">
                  <c:v>1.1500000000000004</c:v>
                </c:pt>
                <c:pt idx="23">
                  <c:v>1.2000000000000004</c:v>
                </c:pt>
                <c:pt idx="24">
                  <c:v>1.2500000000000004</c:v>
                </c:pt>
                <c:pt idx="25">
                  <c:v>1.3000000000000005</c:v>
                </c:pt>
                <c:pt idx="26">
                  <c:v>1.3500000000000005</c:v>
                </c:pt>
                <c:pt idx="27">
                  <c:v>1.4000000000000006</c:v>
                </c:pt>
                <c:pt idx="28">
                  <c:v>1.4500000000000006</c:v>
                </c:pt>
                <c:pt idx="29">
                  <c:v>1.5000000000000007</c:v>
                </c:pt>
                <c:pt idx="30">
                  <c:v>1.5500000000000007</c:v>
                </c:pt>
                <c:pt idx="31">
                  <c:v>1.6000000000000008</c:v>
                </c:pt>
                <c:pt idx="32">
                  <c:v>1.6500000000000008</c:v>
                </c:pt>
                <c:pt idx="33">
                  <c:v>1.7000000000000008</c:v>
                </c:pt>
                <c:pt idx="34">
                  <c:v>1.7500000000000009</c:v>
                </c:pt>
                <c:pt idx="35">
                  <c:v>1.8000000000000009</c:v>
                </c:pt>
                <c:pt idx="36">
                  <c:v>1.850000000000001</c:v>
                </c:pt>
                <c:pt idx="37">
                  <c:v>1.900000000000001</c:v>
                </c:pt>
                <c:pt idx="38">
                  <c:v>1.9500000000000011</c:v>
                </c:pt>
                <c:pt idx="39">
                  <c:v>2.0000000000000009</c:v>
                </c:pt>
                <c:pt idx="40">
                  <c:v>2.0500000000000007</c:v>
                </c:pt>
                <c:pt idx="41">
                  <c:v>2.1000000000000005</c:v>
                </c:pt>
                <c:pt idx="42">
                  <c:v>2.1500000000000004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2.3499999999999996</c:v>
                </c:pt>
                <c:pt idx="47">
                  <c:v>2.3999999999999995</c:v>
                </c:pt>
                <c:pt idx="48">
                  <c:v>2.4499999999999993</c:v>
                </c:pt>
                <c:pt idx="49">
                  <c:v>2.4999999999999991</c:v>
                </c:pt>
                <c:pt idx="50">
                  <c:v>2.5499999999999989</c:v>
                </c:pt>
                <c:pt idx="51">
                  <c:v>2.5999999999999988</c:v>
                </c:pt>
                <c:pt idx="52">
                  <c:v>2.6499999999999986</c:v>
                </c:pt>
                <c:pt idx="53">
                  <c:v>2.6999999999999984</c:v>
                </c:pt>
                <c:pt idx="54">
                  <c:v>2.7499999999999982</c:v>
                </c:pt>
                <c:pt idx="55">
                  <c:v>2.799999999999998</c:v>
                </c:pt>
                <c:pt idx="56">
                  <c:v>2.8499999999999979</c:v>
                </c:pt>
                <c:pt idx="57">
                  <c:v>2.8999999999999977</c:v>
                </c:pt>
                <c:pt idx="58">
                  <c:v>2.9499999999999975</c:v>
                </c:pt>
                <c:pt idx="59">
                  <c:v>2.9999999999999973</c:v>
                </c:pt>
              </c:numCache>
            </c:numRef>
          </c:cat>
          <c:val>
            <c:numRef>
              <c:f>'Figure 3'!$AO$2:$AO$61</c:f>
              <c:numCache>
                <c:formatCode>0.000</c:formatCode>
                <c:ptCount val="60"/>
                <c:pt idx="0">
                  <c:v>-9.1422925977177982</c:v>
                </c:pt>
                <c:pt idx="1">
                  <c:v>-14.314381657563819</c:v>
                </c:pt>
                <c:pt idx="2">
                  <c:v>-6.5013968332325556</c:v>
                </c:pt>
                <c:pt idx="3">
                  <c:v>10.930025067931696</c:v>
                </c:pt>
                <c:pt idx="4">
                  <c:v>35.403132713913031</c:v>
                </c:pt>
                <c:pt idx="5">
                  <c:v>64.944216735848158</c:v>
                </c:pt>
                <c:pt idx="6">
                  <c:v>98.040880762254844</c:v>
                </c:pt>
                <c:pt idx="7">
                  <c:v>133.53444768465727</c:v>
                </c:pt>
                <c:pt idx="8">
                  <c:v>170.53813250027557</c:v>
                </c:pt>
                <c:pt idx="9">
                  <c:v>208.37465828634029</c:v>
                </c:pt>
                <c:pt idx="10">
                  <c:v>246.52855927443744</c:v>
                </c:pt>
                <c:pt idx="11">
                  <c:v>284.60960067389419</c:v>
                </c:pt>
                <c:pt idx="12">
                  <c:v>322.32463510336794</c:v>
                </c:pt>
                <c:pt idx="13">
                  <c:v>359.45588125967646</c:v>
                </c:pt>
                <c:pt idx="14">
                  <c:v>395.84410763399188</c:v>
                </c:pt>
                <c:pt idx="15">
                  <c:v>431.37557544297101</c:v>
                </c:pt>
                <c:pt idx="16">
                  <c:v>465.97187269499295</c:v>
                </c:pt>
                <c:pt idx="17">
                  <c:v>499.58197950701185</c:v>
                </c:pt>
                <c:pt idx="18">
                  <c:v>532.1760612718017</c:v>
                </c:pt>
                <c:pt idx="19">
                  <c:v>563.74060426188134</c:v>
                </c:pt>
                <c:pt idx="20">
                  <c:v>594.2745975173159</c:v>
                </c:pt>
                <c:pt idx="21">
                  <c:v>623.78653263342085</c:v>
                </c:pt>
                <c:pt idx="22">
                  <c:v>652.29204470381569</c:v>
                </c:pt>
                <c:pt idx="23">
                  <c:v>679.81205716652721</c:v>
                </c:pt>
                <c:pt idx="24">
                  <c:v>706.37132361529859</c:v>
                </c:pt>
                <c:pt idx="25">
                  <c:v>731.99728299071342</c:v>
                </c:pt>
                <c:pt idx="26">
                  <c:v>756.7191626201012</c:v>
                </c:pt>
                <c:pt idx="27">
                  <c:v>780.56727758129523</c:v>
                </c:pt>
                <c:pt idx="28">
                  <c:v>803.57248576759332</c:v>
                </c:pt>
                <c:pt idx="29">
                  <c:v>825.76576654547023</c:v>
                </c:pt>
                <c:pt idx="30">
                  <c:v>847.1778975663791</c:v>
                </c:pt>
                <c:pt idx="31">
                  <c:v>867.83920953492373</c:v>
                </c:pt>
                <c:pt idx="32">
                  <c:v>887.77940286519674</c:v>
                </c:pt>
                <c:pt idx="33">
                  <c:v>907.02741342085824</c:v>
                </c:pt>
                <c:pt idx="34">
                  <c:v>925.61131711916005</c:v>
                </c:pt>
                <c:pt idx="35">
                  <c:v>943.55826523263238</c:v>
                </c:pt>
                <c:pt idx="36">
                  <c:v>960.8944438560967</c:v>
                </c:pt>
                <c:pt idx="37">
                  <c:v>977.64505231035992</c:v>
                </c:pt>
                <c:pt idx="38">
                  <c:v>993.83429629566365</c:v>
                </c:pt>
                <c:pt idx="39">
                  <c:v>1009.4853924423022</c:v>
                </c:pt>
                <c:pt idx="40">
                  <c:v>1024.620581574841</c:v>
                </c:pt>
                <c:pt idx="41">
                  <c:v>1039.2611485434643</c:v>
                </c:pt>
                <c:pt idx="42">
                  <c:v>1053.4274469083225</c:v>
                </c:pt>
                <c:pt idx="43">
                  <c:v>1067.1389271104645</c:v>
                </c:pt>
                <c:pt idx="44">
                  <c:v>1080.414167042908</c:v>
                </c:pt>
                <c:pt idx="45">
                  <c:v>1093.2709041615199</c:v>
                </c:pt>
                <c:pt idx="46">
                  <c:v>1105.7260684573753</c:v>
                </c:pt>
                <c:pt idx="47">
                  <c:v>1117.7958157589615</c:v>
                </c:pt>
                <c:pt idx="48">
                  <c:v>1129.4955609510037</c:v>
                </c:pt>
                <c:pt idx="49">
                  <c:v>1140.8400107921555</c:v>
                </c:pt>
                <c:pt idx="50">
                  <c:v>1151.8431960901187</c:v>
                </c:pt>
                <c:pt idx="51">
                  <c:v>1162.5185030546595</c:v>
                </c:pt>
                <c:pt idx="52">
                  <c:v>1172.8787036982742</c:v>
                </c:pt>
                <c:pt idx="53">
                  <c:v>1182.9359851935042</c:v>
                </c:pt>
                <c:pt idx="54">
                  <c:v>1192.7019781276472</c:v>
                </c:pt>
                <c:pt idx="55">
                  <c:v>1202.1877836201684</c:v>
                </c:pt>
                <c:pt idx="56">
                  <c:v>1211.4039992879034</c:v>
                </c:pt>
                <c:pt idx="57">
                  <c:v>1220.3607440584551</c:v>
                </c:pt>
                <c:pt idx="58">
                  <c:v>1229.0676818437801</c:v>
                </c:pt>
                <c:pt idx="59">
                  <c:v>1237.5340440954874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01-4089-973A-15F50CC68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9227583"/>
        <c:axId val="1989228543"/>
      </c:lineChart>
      <c:catAx>
        <c:axId val="1989227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228543"/>
        <c:crosses val="autoZero"/>
        <c:auto val="1"/>
        <c:lblAlgn val="ctr"/>
        <c:lblOffset val="100"/>
        <c:noMultiLvlLbl val="0"/>
      </c:catAx>
      <c:valAx>
        <c:axId val="1989228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227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3'!$AN$1</c:f>
              <c:strCache>
                <c:ptCount val="1"/>
                <c:pt idx="0">
                  <c:v>Full tariff pass-through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3'!$AM$2:$AM$32</c:f>
              <c:numCache>
                <c:formatCode>General</c:formatCode>
                <c:ptCount val="31"/>
                <c:pt idx="0">
                  <c:v>0.05</c:v>
                </c:pt>
                <c:pt idx="1">
                  <c:v>0.1</c:v>
                </c:pt>
                <c:pt idx="2">
                  <c:v>0.15000000000000002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0.39999999999999997</c:v>
                </c:pt>
                <c:pt idx="8">
                  <c:v>0.44999999999999996</c:v>
                </c:pt>
                <c:pt idx="9">
                  <c:v>0.49999999999999994</c:v>
                </c:pt>
                <c:pt idx="10">
                  <c:v>0.54999999999999993</c:v>
                </c:pt>
                <c:pt idx="11">
                  <c:v>0.6</c:v>
                </c:pt>
                <c:pt idx="12">
                  <c:v>0.65</c:v>
                </c:pt>
                <c:pt idx="13">
                  <c:v>0.70000000000000007</c:v>
                </c:pt>
                <c:pt idx="14">
                  <c:v>0.75000000000000011</c:v>
                </c:pt>
                <c:pt idx="15">
                  <c:v>0.80000000000000016</c:v>
                </c:pt>
                <c:pt idx="16">
                  <c:v>0.8500000000000002</c:v>
                </c:pt>
                <c:pt idx="17">
                  <c:v>0.90000000000000024</c:v>
                </c:pt>
                <c:pt idx="18">
                  <c:v>0.95000000000000029</c:v>
                </c:pt>
                <c:pt idx="19">
                  <c:v>1.0000000000000002</c:v>
                </c:pt>
                <c:pt idx="20">
                  <c:v>1.0500000000000003</c:v>
                </c:pt>
                <c:pt idx="21">
                  <c:v>1.1000000000000003</c:v>
                </c:pt>
                <c:pt idx="22">
                  <c:v>1.1500000000000004</c:v>
                </c:pt>
                <c:pt idx="23">
                  <c:v>1.2000000000000004</c:v>
                </c:pt>
                <c:pt idx="24">
                  <c:v>1.2500000000000004</c:v>
                </c:pt>
                <c:pt idx="25">
                  <c:v>1.3000000000000005</c:v>
                </c:pt>
                <c:pt idx="26">
                  <c:v>1.3500000000000005</c:v>
                </c:pt>
                <c:pt idx="27">
                  <c:v>1.4000000000000006</c:v>
                </c:pt>
                <c:pt idx="28">
                  <c:v>1.4500000000000006</c:v>
                </c:pt>
                <c:pt idx="29">
                  <c:v>1.5000000000000007</c:v>
                </c:pt>
                <c:pt idx="30">
                  <c:v>1.5500000000000007</c:v>
                </c:pt>
              </c:numCache>
            </c:numRef>
          </c:cat>
          <c:val>
            <c:numRef>
              <c:f>'Figure 3'!$AN$2:$AN$32</c:f>
              <c:numCache>
                <c:formatCode>0.000</c:formatCode>
                <c:ptCount val="31"/>
                <c:pt idx="0">
                  <c:v>7.4418468445735986</c:v>
                </c:pt>
                <c:pt idx="1">
                  <c:v>33.063566113396661</c:v>
                </c:pt>
                <c:pt idx="2">
                  <c:v>69.513486137389393</c:v>
                </c:pt>
                <c:pt idx="3">
                  <c:v>113.18092140069888</c:v>
                </c:pt>
                <c:pt idx="4">
                  <c:v>161.41330252286633</c:v>
                </c:pt>
                <c:pt idx="5">
                  <c:v>212.27081740283529</c:v>
                </c:pt>
                <c:pt idx="6">
                  <c:v>264.34333504704608</c:v>
                </c:pt>
                <c:pt idx="7">
                  <c:v>316.61416367904604</c:v>
                </c:pt>
                <c:pt idx="8">
                  <c:v>368.35875401299876</c:v>
                </c:pt>
                <c:pt idx="9">
                  <c:v>419.06936797971042</c:v>
                </c:pt>
                <c:pt idx="10">
                  <c:v>468.39900628989091</c:v>
                </c:pt>
                <c:pt idx="11">
                  <c:v>516.11961798297409</c:v>
                </c:pt>
                <c:pt idx="12">
                  <c:v>562.09091076486015</c:v>
                </c:pt>
                <c:pt idx="13">
                  <c:v>606.23704236007154</c:v>
                </c:pt>
                <c:pt idx="14">
                  <c:v>648.52918277595609</c:v>
                </c:pt>
                <c:pt idx="15">
                  <c:v>688.97245991375553</c:v>
                </c:pt>
                <c:pt idx="16">
                  <c:v>727.59618547658192</c:v>
                </c:pt>
                <c:pt idx="17">
                  <c:v>764.4465412698778</c:v>
                </c:pt>
                <c:pt idx="18">
                  <c:v>799.58111482314428</c:v>
                </c:pt>
                <c:pt idx="19">
                  <c:v>833.0648276281363</c:v>
                </c:pt>
                <c:pt idx="20">
                  <c:v>864.96691369332132</c:v>
                </c:pt>
                <c:pt idx="21">
                  <c:v>895.35869114915272</c:v>
                </c:pt>
                <c:pt idx="22">
                  <c:v>924.31193303465625</c:v>
                </c:pt>
                <c:pt idx="23">
                  <c:v>951.8976908071777</c:v>
                </c:pt>
                <c:pt idx="24">
                  <c:v>978.18545968407852</c:v>
                </c:pt>
                <c:pt idx="25">
                  <c:v>1003.2426016873128</c:v>
                </c:pt>
                <c:pt idx="26">
                  <c:v>1027.1339624593311</c:v>
                </c:pt>
                <c:pt idx="27">
                  <c:v>1049.9216332033218</c:v>
                </c:pt>
                <c:pt idx="28">
                  <c:v>1071.6648206991292</c:v>
                </c:pt>
                <c:pt idx="29">
                  <c:v>1092.4197971678484</c:v>
                </c:pt>
                <c:pt idx="30">
                  <c:v>1112.2399084833983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15-4E5E-B64F-B92AA3D05009}"/>
            </c:ext>
          </c:extLst>
        </c:ser>
        <c:ser>
          <c:idx val="1"/>
          <c:order val="1"/>
          <c:tx>
            <c:strRef>
              <c:f>'Figure 3'!$AO$1</c:f>
              <c:strCache>
                <c:ptCount val="1"/>
                <c:pt idx="0">
                  <c:v>80 percent tariff pass-through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3'!$AM$2:$AM$32</c:f>
              <c:numCache>
                <c:formatCode>General</c:formatCode>
                <c:ptCount val="31"/>
                <c:pt idx="0">
                  <c:v>0.05</c:v>
                </c:pt>
                <c:pt idx="1">
                  <c:v>0.1</c:v>
                </c:pt>
                <c:pt idx="2">
                  <c:v>0.15000000000000002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0.39999999999999997</c:v>
                </c:pt>
                <c:pt idx="8">
                  <c:v>0.44999999999999996</c:v>
                </c:pt>
                <c:pt idx="9">
                  <c:v>0.49999999999999994</c:v>
                </c:pt>
                <c:pt idx="10">
                  <c:v>0.54999999999999993</c:v>
                </c:pt>
                <c:pt idx="11">
                  <c:v>0.6</c:v>
                </c:pt>
                <c:pt idx="12">
                  <c:v>0.65</c:v>
                </c:pt>
                <c:pt idx="13">
                  <c:v>0.70000000000000007</c:v>
                </c:pt>
                <c:pt idx="14">
                  <c:v>0.75000000000000011</c:v>
                </c:pt>
                <c:pt idx="15">
                  <c:v>0.80000000000000016</c:v>
                </c:pt>
                <c:pt idx="16">
                  <c:v>0.8500000000000002</c:v>
                </c:pt>
                <c:pt idx="17">
                  <c:v>0.90000000000000024</c:v>
                </c:pt>
                <c:pt idx="18">
                  <c:v>0.95000000000000029</c:v>
                </c:pt>
                <c:pt idx="19">
                  <c:v>1.0000000000000002</c:v>
                </c:pt>
                <c:pt idx="20">
                  <c:v>1.0500000000000003</c:v>
                </c:pt>
                <c:pt idx="21">
                  <c:v>1.1000000000000003</c:v>
                </c:pt>
                <c:pt idx="22">
                  <c:v>1.1500000000000004</c:v>
                </c:pt>
                <c:pt idx="23">
                  <c:v>1.2000000000000004</c:v>
                </c:pt>
                <c:pt idx="24">
                  <c:v>1.2500000000000004</c:v>
                </c:pt>
                <c:pt idx="25">
                  <c:v>1.3000000000000005</c:v>
                </c:pt>
                <c:pt idx="26">
                  <c:v>1.3500000000000005</c:v>
                </c:pt>
                <c:pt idx="27">
                  <c:v>1.4000000000000006</c:v>
                </c:pt>
                <c:pt idx="28">
                  <c:v>1.4500000000000006</c:v>
                </c:pt>
                <c:pt idx="29">
                  <c:v>1.5000000000000007</c:v>
                </c:pt>
                <c:pt idx="30">
                  <c:v>1.5500000000000007</c:v>
                </c:pt>
              </c:numCache>
            </c:numRef>
          </c:cat>
          <c:val>
            <c:numRef>
              <c:f>'Figure 3'!$AO$2:$AO$32</c:f>
              <c:numCache>
                <c:formatCode>0.000</c:formatCode>
                <c:ptCount val="31"/>
                <c:pt idx="0">
                  <c:v>-9.1422925977177982</c:v>
                </c:pt>
                <c:pt idx="1">
                  <c:v>-14.314381657563819</c:v>
                </c:pt>
                <c:pt idx="2">
                  <c:v>-6.5013968332325556</c:v>
                </c:pt>
                <c:pt idx="3">
                  <c:v>10.930025067931696</c:v>
                </c:pt>
                <c:pt idx="4">
                  <c:v>35.403132713913031</c:v>
                </c:pt>
                <c:pt idx="5">
                  <c:v>64.944216735848158</c:v>
                </c:pt>
                <c:pt idx="6">
                  <c:v>98.040880762254844</c:v>
                </c:pt>
                <c:pt idx="7">
                  <c:v>133.53444768465727</c:v>
                </c:pt>
                <c:pt idx="8">
                  <c:v>170.53813250027557</c:v>
                </c:pt>
                <c:pt idx="9">
                  <c:v>208.37465828634029</c:v>
                </c:pt>
                <c:pt idx="10">
                  <c:v>246.52855927443744</c:v>
                </c:pt>
                <c:pt idx="11">
                  <c:v>284.60960067389419</c:v>
                </c:pt>
                <c:pt idx="12">
                  <c:v>322.32463510336794</c:v>
                </c:pt>
                <c:pt idx="13">
                  <c:v>359.45588125967646</c:v>
                </c:pt>
                <c:pt idx="14">
                  <c:v>395.84410763399188</c:v>
                </c:pt>
                <c:pt idx="15">
                  <c:v>431.37557544297101</c:v>
                </c:pt>
                <c:pt idx="16">
                  <c:v>465.97187269499295</c:v>
                </c:pt>
                <c:pt idx="17">
                  <c:v>499.58197950701185</c:v>
                </c:pt>
                <c:pt idx="18">
                  <c:v>532.1760612718017</c:v>
                </c:pt>
                <c:pt idx="19">
                  <c:v>563.74060426188134</c:v>
                </c:pt>
                <c:pt idx="20">
                  <c:v>594.2745975173159</c:v>
                </c:pt>
                <c:pt idx="21">
                  <c:v>623.78653263342085</c:v>
                </c:pt>
                <c:pt idx="22">
                  <c:v>652.29204470381569</c:v>
                </c:pt>
                <c:pt idx="23">
                  <c:v>679.81205716652721</c:v>
                </c:pt>
                <c:pt idx="24">
                  <c:v>706.37132361529859</c:v>
                </c:pt>
                <c:pt idx="25">
                  <c:v>731.99728299071342</c:v>
                </c:pt>
                <c:pt idx="26">
                  <c:v>756.7191626201012</c:v>
                </c:pt>
                <c:pt idx="27">
                  <c:v>780.56727758129523</c:v>
                </c:pt>
                <c:pt idx="28">
                  <c:v>803.57248576759332</c:v>
                </c:pt>
                <c:pt idx="29">
                  <c:v>825.76576654547023</c:v>
                </c:pt>
                <c:pt idx="30">
                  <c:v>847.1778975663791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15-4E5E-B64F-B92AA3D05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9227583"/>
        <c:axId val="1989228543"/>
      </c:lineChart>
      <c:catAx>
        <c:axId val="1989227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228543"/>
        <c:crosses val="autoZero"/>
        <c:auto val="1"/>
        <c:lblAlgn val="ctr"/>
        <c:lblOffset val="100"/>
        <c:noMultiLvlLbl val="0"/>
      </c:catAx>
      <c:valAx>
        <c:axId val="1989228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227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3'!$AN$1</c:f>
              <c:strCache>
                <c:ptCount val="1"/>
                <c:pt idx="0">
                  <c:v>Full tariff pass-through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3'!$AM$2:$AM$41</c:f>
              <c:numCache>
                <c:formatCode>General</c:formatCode>
                <c:ptCount val="40"/>
                <c:pt idx="0">
                  <c:v>0.05</c:v>
                </c:pt>
                <c:pt idx="1">
                  <c:v>0.1</c:v>
                </c:pt>
                <c:pt idx="2">
                  <c:v>0.15000000000000002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0.39999999999999997</c:v>
                </c:pt>
                <c:pt idx="8">
                  <c:v>0.44999999999999996</c:v>
                </c:pt>
                <c:pt idx="9">
                  <c:v>0.49999999999999994</c:v>
                </c:pt>
                <c:pt idx="10">
                  <c:v>0.54999999999999993</c:v>
                </c:pt>
                <c:pt idx="11">
                  <c:v>0.6</c:v>
                </c:pt>
                <c:pt idx="12">
                  <c:v>0.65</c:v>
                </c:pt>
                <c:pt idx="13">
                  <c:v>0.70000000000000007</c:v>
                </c:pt>
                <c:pt idx="14">
                  <c:v>0.75000000000000011</c:v>
                </c:pt>
                <c:pt idx="15">
                  <c:v>0.80000000000000016</c:v>
                </c:pt>
                <c:pt idx="16">
                  <c:v>0.8500000000000002</c:v>
                </c:pt>
                <c:pt idx="17">
                  <c:v>0.90000000000000024</c:v>
                </c:pt>
                <c:pt idx="18">
                  <c:v>0.95000000000000029</c:v>
                </c:pt>
                <c:pt idx="19">
                  <c:v>1.0000000000000002</c:v>
                </c:pt>
                <c:pt idx="20">
                  <c:v>1.0500000000000003</c:v>
                </c:pt>
                <c:pt idx="21">
                  <c:v>1.1000000000000003</c:v>
                </c:pt>
                <c:pt idx="22">
                  <c:v>1.1500000000000004</c:v>
                </c:pt>
                <c:pt idx="23">
                  <c:v>1.2000000000000004</c:v>
                </c:pt>
                <c:pt idx="24">
                  <c:v>1.2500000000000004</c:v>
                </c:pt>
                <c:pt idx="25">
                  <c:v>1.3000000000000005</c:v>
                </c:pt>
                <c:pt idx="26">
                  <c:v>1.3500000000000005</c:v>
                </c:pt>
                <c:pt idx="27">
                  <c:v>1.4000000000000006</c:v>
                </c:pt>
                <c:pt idx="28">
                  <c:v>1.4500000000000006</c:v>
                </c:pt>
                <c:pt idx="29">
                  <c:v>1.5000000000000007</c:v>
                </c:pt>
                <c:pt idx="30">
                  <c:v>1.5500000000000007</c:v>
                </c:pt>
                <c:pt idx="31">
                  <c:v>1.6000000000000008</c:v>
                </c:pt>
                <c:pt idx="32">
                  <c:v>1.6500000000000008</c:v>
                </c:pt>
                <c:pt idx="33">
                  <c:v>1.7000000000000008</c:v>
                </c:pt>
                <c:pt idx="34">
                  <c:v>1.7500000000000009</c:v>
                </c:pt>
                <c:pt idx="35">
                  <c:v>1.8000000000000009</c:v>
                </c:pt>
                <c:pt idx="36">
                  <c:v>1.850000000000001</c:v>
                </c:pt>
                <c:pt idx="37">
                  <c:v>1.900000000000001</c:v>
                </c:pt>
                <c:pt idx="38">
                  <c:v>1.9500000000000011</c:v>
                </c:pt>
                <c:pt idx="39">
                  <c:v>2.0000000000000009</c:v>
                </c:pt>
              </c:numCache>
            </c:numRef>
          </c:cat>
          <c:val>
            <c:numRef>
              <c:f>'Figure 3'!$AN$2:$AN$41</c:f>
              <c:numCache>
                <c:formatCode>0.000</c:formatCode>
                <c:ptCount val="40"/>
                <c:pt idx="0">
                  <c:v>7.4418468445735986</c:v>
                </c:pt>
                <c:pt idx="1">
                  <c:v>33.063566113396661</c:v>
                </c:pt>
                <c:pt idx="2">
                  <c:v>69.513486137389393</c:v>
                </c:pt>
                <c:pt idx="3">
                  <c:v>113.18092140069888</c:v>
                </c:pt>
                <c:pt idx="4">
                  <c:v>161.41330252286633</c:v>
                </c:pt>
                <c:pt idx="5">
                  <c:v>212.27081740283529</c:v>
                </c:pt>
                <c:pt idx="6">
                  <c:v>264.34333504704608</c:v>
                </c:pt>
                <c:pt idx="7">
                  <c:v>316.61416367904604</c:v>
                </c:pt>
                <c:pt idx="8">
                  <c:v>368.35875401299876</c:v>
                </c:pt>
                <c:pt idx="9">
                  <c:v>419.06936797971042</c:v>
                </c:pt>
                <c:pt idx="10">
                  <c:v>468.39900628989091</c:v>
                </c:pt>
                <c:pt idx="11">
                  <c:v>516.11961798297409</c:v>
                </c:pt>
                <c:pt idx="12">
                  <c:v>562.09091076486015</c:v>
                </c:pt>
                <c:pt idx="13">
                  <c:v>606.23704236007154</c:v>
                </c:pt>
                <c:pt idx="14">
                  <c:v>648.52918277595609</c:v>
                </c:pt>
                <c:pt idx="15">
                  <c:v>688.97245991375553</c:v>
                </c:pt>
                <c:pt idx="16">
                  <c:v>727.59618547658192</c:v>
                </c:pt>
                <c:pt idx="17">
                  <c:v>764.4465412698778</c:v>
                </c:pt>
                <c:pt idx="18">
                  <c:v>799.58111482314428</c:v>
                </c:pt>
                <c:pt idx="19">
                  <c:v>833.0648276281363</c:v>
                </c:pt>
                <c:pt idx="20">
                  <c:v>864.96691369332132</c:v>
                </c:pt>
                <c:pt idx="21">
                  <c:v>895.35869114915272</c:v>
                </c:pt>
                <c:pt idx="22">
                  <c:v>924.31193303465625</c:v>
                </c:pt>
                <c:pt idx="23">
                  <c:v>951.8976908071777</c:v>
                </c:pt>
                <c:pt idx="24">
                  <c:v>978.18545968407852</c:v>
                </c:pt>
                <c:pt idx="25">
                  <c:v>1003.2426016873128</c:v>
                </c:pt>
                <c:pt idx="26">
                  <c:v>1027.1339624593311</c:v>
                </c:pt>
                <c:pt idx="27">
                  <c:v>1049.9216332033218</c:v>
                </c:pt>
                <c:pt idx="28">
                  <c:v>1071.6648206991292</c:v>
                </c:pt>
                <c:pt idx="29">
                  <c:v>1092.4197971678484</c:v>
                </c:pt>
                <c:pt idx="30">
                  <c:v>1112.2399084833983</c:v>
                </c:pt>
                <c:pt idx="31">
                  <c:v>1131.1756243655923</c:v>
                </c:pt>
                <c:pt idx="32">
                  <c:v>1149.2746181196912</c:v>
                </c:pt>
                <c:pt idx="33">
                  <c:v>1166.5818664978026</c:v>
                </c:pt>
                <c:pt idx="34">
                  <c:v>1183.1397625666566</c:v>
                </c:pt>
                <c:pt idx="35">
                  <c:v>1198.9882362378576</c:v>
                </c:pt>
                <c:pt idx="36">
                  <c:v>1214.1648784765584</c:v>
                </c:pt>
                <c:pt idx="37">
                  <c:v>1228.7050662474539</c:v>
                </c:pt>
                <c:pt idx="38">
                  <c:v>1242.6420860565797</c:v>
                </c:pt>
                <c:pt idx="39">
                  <c:v>1256.0072545588548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79-449F-B649-8BDA075F7751}"/>
            </c:ext>
          </c:extLst>
        </c:ser>
        <c:ser>
          <c:idx val="1"/>
          <c:order val="1"/>
          <c:tx>
            <c:strRef>
              <c:f>'Figure 3'!$AO$1</c:f>
              <c:strCache>
                <c:ptCount val="1"/>
                <c:pt idx="0">
                  <c:v>80 percent tariff pass-through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3'!$AM$2:$AM$41</c:f>
              <c:numCache>
                <c:formatCode>General</c:formatCode>
                <c:ptCount val="40"/>
                <c:pt idx="0">
                  <c:v>0.05</c:v>
                </c:pt>
                <c:pt idx="1">
                  <c:v>0.1</c:v>
                </c:pt>
                <c:pt idx="2">
                  <c:v>0.15000000000000002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0.39999999999999997</c:v>
                </c:pt>
                <c:pt idx="8">
                  <c:v>0.44999999999999996</c:v>
                </c:pt>
                <c:pt idx="9">
                  <c:v>0.49999999999999994</c:v>
                </c:pt>
                <c:pt idx="10">
                  <c:v>0.54999999999999993</c:v>
                </c:pt>
                <c:pt idx="11">
                  <c:v>0.6</c:v>
                </c:pt>
                <c:pt idx="12">
                  <c:v>0.65</c:v>
                </c:pt>
                <c:pt idx="13">
                  <c:v>0.70000000000000007</c:v>
                </c:pt>
                <c:pt idx="14">
                  <c:v>0.75000000000000011</c:v>
                </c:pt>
                <c:pt idx="15">
                  <c:v>0.80000000000000016</c:v>
                </c:pt>
                <c:pt idx="16">
                  <c:v>0.8500000000000002</c:v>
                </c:pt>
                <c:pt idx="17">
                  <c:v>0.90000000000000024</c:v>
                </c:pt>
                <c:pt idx="18">
                  <c:v>0.95000000000000029</c:v>
                </c:pt>
                <c:pt idx="19">
                  <c:v>1.0000000000000002</c:v>
                </c:pt>
                <c:pt idx="20">
                  <c:v>1.0500000000000003</c:v>
                </c:pt>
                <c:pt idx="21">
                  <c:v>1.1000000000000003</c:v>
                </c:pt>
                <c:pt idx="22">
                  <c:v>1.1500000000000004</c:v>
                </c:pt>
                <c:pt idx="23">
                  <c:v>1.2000000000000004</c:v>
                </c:pt>
                <c:pt idx="24">
                  <c:v>1.2500000000000004</c:v>
                </c:pt>
                <c:pt idx="25">
                  <c:v>1.3000000000000005</c:v>
                </c:pt>
                <c:pt idx="26">
                  <c:v>1.3500000000000005</c:v>
                </c:pt>
                <c:pt idx="27">
                  <c:v>1.4000000000000006</c:v>
                </c:pt>
                <c:pt idx="28">
                  <c:v>1.4500000000000006</c:v>
                </c:pt>
                <c:pt idx="29">
                  <c:v>1.5000000000000007</c:v>
                </c:pt>
                <c:pt idx="30">
                  <c:v>1.5500000000000007</c:v>
                </c:pt>
                <c:pt idx="31">
                  <c:v>1.6000000000000008</c:v>
                </c:pt>
                <c:pt idx="32">
                  <c:v>1.6500000000000008</c:v>
                </c:pt>
                <c:pt idx="33">
                  <c:v>1.7000000000000008</c:v>
                </c:pt>
                <c:pt idx="34">
                  <c:v>1.7500000000000009</c:v>
                </c:pt>
                <c:pt idx="35">
                  <c:v>1.8000000000000009</c:v>
                </c:pt>
                <c:pt idx="36">
                  <c:v>1.850000000000001</c:v>
                </c:pt>
                <c:pt idx="37">
                  <c:v>1.900000000000001</c:v>
                </c:pt>
                <c:pt idx="38">
                  <c:v>1.9500000000000011</c:v>
                </c:pt>
                <c:pt idx="39">
                  <c:v>2.0000000000000009</c:v>
                </c:pt>
              </c:numCache>
            </c:numRef>
          </c:cat>
          <c:val>
            <c:numRef>
              <c:f>'Figure 3'!$AO$2:$AO$41</c:f>
              <c:numCache>
                <c:formatCode>0.000</c:formatCode>
                <c:ptCount val="40"/>
                <c:pt idx="0">
                  <c:v>-9.1422925977177982</c:v>
                </c:pt>
                <c:pt idx="1">
                  <c:v>-14.314381657563819</c:v>
                </c:pt>
                <c:pt idx="2">
                  <c:v>-6.5013968332325556</c:v>
                </c:pt>
                <c:pt idx="3">
                  <c:v>10.930025067931696</c:v>
                </c:pt>
                <c:pt idx="4">
                  <c:v>35.403132713913031</c:v>
                </c:pt>
                <c:pt idx="5">
                  <c:v>64.944216735848158</c:v>
                </c:pt>
                <c:pt idx="6">
                  <c:v>98.040880762254844</c:v>
                </c:pt>
                <c:pt idx="7">
                  <c:v>133.53444768465727</c:v>
                </c:pt>
                <c:pt idx="8">
                  <c:v>170.53813250027557</c:v>
                </c:pt>
                <c:pt idx="9">
                  <c:v>208.37465828634029</c:v>
                </c:pt>
                <c:pt idx="10">
                  <c:v>246.52855927443744</c:v>
                </c:pt>
                <c:pt idx="11">
                  <c:v>284.60960067389419</c:v>
                </c:pt>
                <c:pt idx="12">
                  <c:v>322.32463510336794</c:v>
                </c:pt>
                <c:pt idx="13">
                  <c:v>359.45588125967646</c:v>
                </c:pt>
                <c:pt idx="14">
                  <c:v>395.84410763399188</c:v>
                </c:pt>
                <c:pt idx="15">
                  <c:v>431.37557544297101</c:v>
                </c:pt>
                <c:pt idx="16">
                  <c:v>465.97187269499295</c:v>
                </c:pt>
                <c:pt idx="17">
                  <c:v>499.58197950701185</c:v>
                </c:pt>
                <c:pt idx="18">
                  <c:v>532.1760612718017</c:v>
                </c:pt>
                <c:pt idx="19">
                  <c:v>563.74060426188134</c:v>
                </c:pt>
                <c:pt idx="20">
                  <c:v>594.2745975173159</c:v>
                </c:pt>
                <c:pt idx="21">
                  <c:v>623.78653263342085</c:v>
                </c:pt>
                <c:pt idx="22">
                  <c:v>652.29204470381569</c:v>
                </c:pt>
                <c:pt idx="23">
                  <c:v>679.81205716652721</c:v>
                </c:pt>
                <c:pt idx="24">
                  <c:v>706.37132361529859</c:v>
                </c:pt>
                <c:pt idx="25">
                  <c:v>731.99728299071342</c:v>
                </c:pt>
                <c:pt idx="26">
                  <c:v>756.7191626201012</c:v>
                </c:pt>
                <c:pt idx="27">
                  <c:v>780.56727758129523</c:v>
                </c:pt>
                <c:pt idx="28">
                  <c:v>803.57248576759332</c:v>
                </c:pt>
                <c:pt idx="29">
                  <c:v>825.76576654547023</c:v>
                </c:pt>
                <c:pt idx="30">
                  <c:v>847.1778975663791</c:v>
                </c:pt>
                <c:pt idx="31">
                  <c:v>867.83920953492373</c:v>
                </c:pt>
                <c:pt idx="32">
                  <c:v>887.77940286519674</c:v>
                </c:pt>
                <c:pt idx="33">
                  <c:v>907.02741342085824</c:v>
                </c:pt>
                <c:pt idx="34">
                  <c:v>925.61131711916005</c:v>
                </c:pt>
                <c:pt idx="35">
                  <c:v>943.55826523263238</c:v>
                </c:pt>
                <c:pt idx="36">
                  <c:v>960.8944438560967</c:v>
                </c:pt>
                <c:pt idx="37">
                  <c:v>977.64505231035992</c:v>
                </c:pt>
                <c:pt idx="38">
                  <c:v>993.83429629566365</c:v>
                </c:pt>
                <c:pt idx="39">
                  <c:v>1009.4853924423022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79-449F-B649-8BDA075F7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9227583"/>
        <c:axId val="1989228543"/>
      </c:lineChart>
      <c:catAx>
        <c:axId val="1989227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228543"/>
        <c:crosses val="autoZero"/>
        <c:auto val="1"/>
        <c:lblAlgn val="ctr"/>
        <c:lblOffset val="100"/>
        <c:noMultiLvlLbl val="0"/>
      </c:catAx>
      <c:valAx>
        <c:axId val="1989228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227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9524</xdr:colOff>
      <xdr:row>4</xdr:row>
      <xdr:rowOff>133350</xdr:rowOff>
    </xdr:from>
    <xdr:to>
      <xdr:col>23</xdr:col>
      <xdr:colOff>876300</xdr:colOff>
      <xdr:row>24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F168BB-339C-23AC-3C0D-9CA1FFFDF7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16</xdr:col>
      <xdr:colOff>88498</xdr:colOff>
      <xdr:row>7</xdr:row>
      <xdr:rowOff>63500</xdr:rowOff>
    </xdr:from>
    <xdr:ext cx="280205" cy="2189681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B4CE34A-D9C3-B993-8D96-0B618ED9DFE7}"/>
            </a:ext>
          </a:extLst>
        </xdr:cNvPr>
        <xdr:cNvSpPr txBox="1"/>
      </xdr:nvSpPr>
      <xdr:spPr>
        <a:xfrm rot="16200000">
          <a:off x="15656460" y="2307288"/>
          <a:ext cx="2189681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200">
              <a:solidFill>
                <a:schemeClr val="tx1">
                  <a:lumMod val="65000"/>
                  <a:lumOff val="35000"/>
                </a:schemeClr>
              </a:solidFill>
            </a:rPr>
            <a:t>Annual Tariff Revenue (billions)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0.07607</cdr:x>
      <cdr:y>0.07335</cdr:y>
    </cdr:from>
    <cdr:to>
      <cdr:x>0.25417</cdr:x>
      <cdr:y>0.33095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EA6BDD2-4537-67E9-498A-E90BFE31C9A1}"/>
            </a:ext>
          </a:extLst>
        </cdr:cNvPr>
        <cdr:cNvSpPr txBox="1"/>
      </cdr:nvSpPr>
      <cdr:spPr>
        <a:xfrm xmlns:a="http://schemas.openxmlformats.org/drawingml/2006/main">
          <a:off x="390526" y="2603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 kern="12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358774</xdr:colOff>
      <xdr:row>19</xdr:row>
      <xdr:rowOff>158756</xdr:rowOff>
    </xdr:from>
    <xdr:to>
      <xdr:col>47</xdr:col>
      <xdr:colOff>1308099</xdr:colOff>
      <xdr:row>40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904776-E45D-AE8B-1230-EF1FDE2F12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419100</xdr:colOff>
      <xdr:row>2</xdr:row>
      <xdr:rowOff>82550</xdr:rowOff>
    </xdr:from>
    <xdr:to>
      <xdr:col>23</xdr:col>
      <xdr:colOff>434975</xdr:colOff>
      <xdr:row>22</xdr:row>
      <xdr:rowOff>146044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426B53C-F09D-40A6-B0A9-D1C50F81EF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457200</xdr:colOff>
      <xdr:row>23</xdr:row>
      <xdr:rowOff>107950</xdr:rowOff>
    </xdr:from>
    <xdr:to>
      <xdr:col>23</xdr:col>
      <xdr:colOff>473075</xdr:colOff>
      <xdr:row>43</xdr:row>
      <xdr:rowOff>171444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7C69B6A-0A54-449F-860C-0C4FCA2E69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44</xdr:col>
      <xdr:colOff>0</xdr:colOff>
      <xdr:row>46</xdr:row>
      <xdr:rowOff>0</xdr:rowOff>
    </xdr:from>
    <xdr:to>
      <xdr:col>47</xdr:col>
      <xdr:colOff>1558925</xdr:colOff>
      <xdr:row>66</xdr:row>
      <xdr:rowOff>63494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6D28FAD-3246-4A2A-94B2-A6B1AA2BC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D4431-ED70-4944-B356-995993EC1995}">
  <dimension ref="A1:AK110"/>
  <sheetViews>
    <sheetView topLeftCell="Y1" workbookViewId="0">
      <selection activeCell="AG1" sqref="AG1"/>
    </sheetView>
  </sheetViews>
  <sheetFormatPr defaultRowHeight="14.5" x14ac:dyDescent="0.35"/>
  <cols>
    <col min="2" max="2" width="7" bestFit="1" customWidth="1"/>
    <col min="3" max="3" width="6" bestFit="1" customWidth="1"/>
    <col min="4" max="4" width="23.453125" bestFit="1" customWidth="1"/>
    <col min="5" max="5" width="21.6328125" bestFit="1" customWidth="1"/>
    <col min="6" max="6" width="19.08984375" bestFit="1" customWidth="1"/>
    <col min="7" max="7" width="32.54296875" bestFit="1" customWidth="1"/>
    <col min="8" max="8" width="19.90625" bestFit="1" customWidth="1"/>
    <col min="9" max="9" width="18.08984375" bestFit="1" customWidth="1"/>
    <col min="10" max="10" width="34.54296875" bestFit="1" customWidth="1"/>
    <col min="13" max="13" width="13.36328125" bestFit="1" customWidth="1"/>
    <col min="24" max="24" width="29.26953125" bestFit="1" customWidth="1"/>
    <col min="30" max="30" width="23.453125" bestFit="1" customWidth="1"/>
    <col min="31" max="31" width="21.6328125" bestFit="1" customWidth="1"/>
    <col min="32" max="32" width="19.08984375" bestFit="1" customWidth="1"/>
    <col min="33" max="33" width="32.54296875" bestFit="1" customWidth="1"/>
    <col min="34" max="34" width="19.90625" bestFit="1" customWidth="1"/>
    <col min="35" max="35" width="18.08984375" bestFit="1" customWidth="1"/>
    <col min="37" max="37" width="5.1796875" bestFit="1" customWidth="1"/>
  </cols>
  <sheetData>
    <row r="1" spans="1:37" x14ac:dyDescent="0.35">
      <c r="A1" t="s">
        <v>0</v>
      </c>
      <c r="B1" t="s">
        <v>7</v>
      </c>
      <c r="C1" t="s">
        <v>1</v>
      </c>
      <c r="D1" t="s">
        <v>2</v>
      </c>
      <c r="E1" t="s">
        <v>3</v>
      </c>
      <c r="F1" t="s">
        <v>4</v>
      </c>
      <c r="G1" t="s">
        <v>29</v>
      </c>
      <c r="H1" t="s">
        <v>5</v>
      </c>
      <c r="I1" t="s">
        <v>6</v>
      </c>
      <c r="J1" t="s">
        <v>12</v>
      </c>
      <c r="L1" t="s">
        <v>0</v>
      </c>
      <c r="M1" t="s">
        <v>16</v>
      </c>
      <c r="N1" t="s">
        <v>11</v>
      </c>
      <c r="X1" s="11" t="s">
        <v>20</v>
      </c>
      <c r="AA1" t="s">
        <v>0</v>
      </c>
      <c r="AB1" t="s">
        <v>7</v>
      </c>
      <c r="AC1" t="s">
        <v>1</v>
      </c>
      <c r="AD1" t="s">
        <v>2</v>
      </c>
      <c r="AE1" t="s">
        <v>3</v>
      </c>
      <c r="AF1" t="s">
        <v>4</v>
      </c>
      <c r="AG1" t="s">
        <v>29</v>
      </c>
      <c r="AH1" t="s">
        <v>5</v>
      </c>
      <c r="AI1" t="s">
        <v>6</v>
      </c>
      <c r="AK1" t="s">
        <v>25</v>
      </c>
    </row>
    <row r="2" spans="1:37" x14ac:dyDescent="0.35">
      <c r="A2">
        <v>0.05</v>
      </c>
      <c r="B2">
        <v>0.19</v>
      </c>
      <c r="C2" s="3">
        <f>0.1095-B2*LN((1+A2)/1.0242)</f>
        <v>0.10477311461660734</v>
      </c>
      <c r="D2" s="1">
        <f>-(B2/C2)-(1-C2)</f>
        <v>-2.7086692049637593</v>
      </c>
      <c r="E2" s="1">
        <f>-(B2/C2)-1</f>
        <v>-2.8134423195803664</v>
      </c>
      <c r="G2" s="2">
        <f>(0.1095-B2*LN((1+A2)/(1.0242)))*30.085/(1+A2)</f>
        <v>3.0019991935625066</v>
      </c>
      <c r="H2" s="2"/>
      <c r="I2" s="2">
        <f>+A2*G2</f>
        <v>0.15009995967812534</v>
      </c>
      <c r="J2" s="1">
        <f>+C2/B2</f>
        <v>0.55143744535056494</v>
      </c>
      <c r="L2">
        <f>+A2</f>
        <v>0.05</v>
      </c>
      <c r="M2" s="1">
        <f>+'Figure 3'!I2*1000</f>
        <v>150.05491673538327</v>
      </c>
      <c r="N2" s="1">
        <f>+I2*1000</f>
        <v>150.09995967812534</v>
      </c>
      <c r="X2" t="s">
        <v>26</v>
      </c>
      <c r="AA2">
        <v>0.05</v>
      </c>
      <c r="AB2">
        <v>0.19</v>
      </c>
      <c r="AC2" s="3">
        <f>0.1095-AB2*LN(((1+AA2)^AK2)/1.0242)</f>
        <v>0.10662714085504577</v>
      </c>
      <c r="AD2" s="1">
        <f>-(AB2/AC2)-(1-AC2)</f>
        <v>-2.6752831539947004</v>
      </c>
      <c r="AE2" s="1">
        <f>-(AB2/AC2)-1</f>
        <v>-2.7819102948497463</v>
      </c>
      <c r="AG2" s="2">
        <f>(0.1095-AB2*LN(((1+AA2)^AK2)/(1.0242)))*30.085/(1+AA2)</f>
        <v>3.055121459641954</v>
      </c>
      <c r="AH2" s="2"/>
      <c r="AI2" s="2">
        <f>+AA2*AG2</f>
        <v>0.1527560729820977</v>
      </c>
      <c r="AK2">
        <v>0.8</v>
      </c>
    </row>
    <row r="3" spans="1:37" x14ac:dyDescent="0.35">
      <c r="A3">
        <f>+A2+0.05</f>
        <v>0.1</v>
      </c>
      <c r="B3">
        <v>0.19</v>
      </c>
      <c r="C3" s="3">
        <f t="shared" ref="C3:C66" si="0">0.1095-B3*LN((1+A3)/1.0242)</f>
        <v>9.5934311645977696E-2</v>
      </c>
      <c r="D3" s="1">
        <f>-(B3/C3)-(1-C3)</f>
        <v>-2.8845875343974789</v>
      </c>
      <c r="E3" s="1">
        <f>-(B3/C3)-1</f>
        <v>-2.9805218460434562</v>
      </c>
      <c r="G3" s="2">
        <f t="shared" ref="G3:G17" si="1">(0.1095-B3*LN((1+A3)/(1.0242)))*30.085/(1+A3)</f>
        <v>2.6238034235174901</v>
      </c>
      <c r="H3" s="2"/>
      <c r="I3" s="2">
        <f>+A3*G3</f>
        <v>0.26238034235174901</v>
      </c>
      <c r="J3" s="1">
        <f t="shared" ref="J3:J66" si="2">+C3/B3</f>
        <v>0.50491742971567211</v>
      </c>
      <c r="L3">
        <f t="shared" ref="L3:L51" si="3">+A3</f>
        <v>0.1</v>
      </c>
      <c r="M3" s="1">
        <f>+'Figure 3'!I3*1000</f>
        <v>263.46949728797119</v>
      </c>
      <c r="N3" s="1">
        <f t="shared" ref="N3:N51" si="4">+I3*1000</f>
        <v>262.38034235174899</v>
      </c>
      <c r="AA3">
        <f>+AA2+0.05</f>
        <v>0.1</v>
      </c>
      <c r="AB3">
        <v>0.19</v>
      </c>
      <c r="AC3" s="3">
        <f>0.1095-AB3*LN(((1+AA3)^AK3)/1.0242)</f>
        <v>9.9556098478542049E-2</v>
      </c>
      <c r="AD3" s="1">
        <f>-(AB3/AC3)-(1-AC3)</f>
        <v>-2.8089156365900223</v>
      </c>
      <c r="AE3" s="1">
        <f>-(AB3/AC3)-1</f>
        <v>-2.9084717350685643</v>
      </c>
      <c r="AG3" s="2">
        <f>(0.1095-AB3*LN(((1+AA3)^AK3)/(1.0242)))*30.085/(1+AA3)</f>
        <v>2.722859293388125</v>
      </c>
      <c r="AH3" s="2"/>
      <c r="AI3" s="2">
        <f>+AA3*AG3</f>
        <v>0.27228592933881252</v>
      </c>
      <c r="AK3">
        <v>0.8</v>
      </c>
    </row>
    <row r="4" spans="1:37" x14ac:dyDescent="0.35">
      <c r="A4">
        <f t="shared" ref="A4:A67" si="5">+A3+0.05</f>
        <v>0.15000000000000002</v>
      </c>
      <c r="B4">
        <v>0.19</v>
      </c>
      <c r="C4" s="3">
        <f t="shared" si="0"/>
        <v>8.7488476757519307E-2</v>
      </c>
      <c r="D4" s="1">
        <f t="shared" ref="D4:D67" si="6">-(B4/C4)-(1-C4)</f>
        <v>-3.084226096883977</v>
      </c>
      <c r="E4" s="1">
        <f t="shared" ref="E4:E67" si="7">-(B4/C4)-1</f>
        <v>-3.1717145736414962</v>
      </c>
      <c r="G4" s="2">
        <f t="shared" si="1"/>
        <v>2.2887746289130164</v>
      </c>
      <c r="H4" s="2"/>
      <c r="I4" s="2">
        <f t="shared" ref="I4:I67" si="8">+A4*G4</f>
        <v>0.34331619433695254</v>
      </c>
      <c r="J4" s="1">
        <f t="shared" si="2"/>
        <v>0.46046566714483844</v>
      </c>
      <c r="L4">
        <f t="shared" si="3"/>
        <v>0.15000000000000002</v>
      </c>
      <c r="M4" s="1">
        <f>+'Figure 3'!I4*1000</f>
        <v>348.72227159432333</v>
      </c>
      <c r="N4" s="1">
        <f t="shared" si="4"/>
        <v>343.31619433695255</v>
      </c>
      <c r="AA4">
        <f t="shared" ref="AA4:AA67" si="9">+AA3+0.05</f>
        <v>0.15000000000000002</v>
      </c>
      <c r="AB4">
        <v>0.19</v>
      </c>
      <c r="AC4" s="3">
        <f t="shared" ref="AC4:AC67" si="10">0.1095-AB4*LN(((1+AA4)^AK4)/1.0242)</f>
        <v>9.2799430567775301E-2</v>
      </c>
      <c r="AD4" s="1">
        <f t="shared" ref="AD4:AD67" si="11">-(AB4/AC4)-(1-AC4)</f>
        <v>-2.9546269257958562</v>
      </c>
      <c r="AE4" s="1">
        <f t="shared" ref="AE4:AE67" si="12">-(AB4/AC4)-1</f>
        <v>-3.0474263563636317</v>
      </c>
      <c r="AG4" s="2">
        <f>(0.1095-AB4*LN(((1+AA4)^AK4)/(1.0242)))*30.085/(1+AA4)</f>
        <v>2.4277137988100175</v>
      </c>
      <c r="AH4" s="2"/>
      <c r="AI4" s="2">
        <f t="shared" ref="AI4:AI67" si="13">+AA4*AG4</f>
        <v>0.3641570698215027</v>
      </c>
      <c r="AK4">
        <v>0.8</v>
      </c>
    </row>
    <row r="5" spans="1:37" x14ac:dyDescent="0.35">
      <c r="A5">
        <f t="shared" si="5"/>
        <v>0.2</v>
      </c>
      <c r="B5">
        <v>0.19</v>
      </c>
      <c r="C5" s="3">
        <f t="shared" si="0"/>
        <v>7.9402150017948064E-2</v>
      </c>
      <c r="D5" s="1">
        <f t="shared" si="6"/>
        <v>-3.3134801580436397</v>
      </c>
      <c r="E5" s="1">
        <f t="shared" si="7"/>
        <v>-3.3928823080615875</v>
      </c>
      <c r="G5" s="2">
        <f t="shared" si="1"/>
        <v>1.9906780694083064</v>
      </c>
      <c r="H5" s="2"/>
      <c r="I5" s="2">
        <f t="shared" si="8"/>
        <v>0.3981356138816613</v>
      </c>
      <c r="J5" s="1">
        <f t="shared" si="2"/>
        <v>0.41790605272604242</v>
      </c>
      <c r="L5">
        <f t="shared" si="3"/>
        <v>0.2</v>
      </c>
      <c r="M5" s="1">
        <f>+'Figure 3'!I5*1000</f>
        <v>412.21979834224271</v>
      </c>
      <c r="N5" s="1">
        <f t="shared" si="4"/>
        <v>398.1356138816613</v>
      </c>
      <c r="AA5">
        <f t="shared" si="9"/>
        <v>0.2</v>
      </c>
      <c r="AB5">
        <v>0.19</v>
      </c>
      <c r="AC5" s="3">
        <f t="shared" si="10"/>
        <v>8.6330369176118346E-2</v>
      </c>
      <c r="AD5" s="1">
        <f t="shared" si="11"/>
        <v>-3.1145173952112937</v>
      </c>
      <c r="AE5" s="1">
        <f t="shared" si="12"/>
        <v>-3.200847764387412</v>
      </c>
      <c r="AG5" s="2">
        <f t="shared" ref="AG5:AG68" si="14">(0.1095-AB5*LN(((1+AA5)^AK5)/(1.0242)))*30.085/(1+AA5)</f>
        <v>2.1643742972196005</v>
      </c>
      <c r="AH5" s="2"/>
      <c r="AI5" s="2">
        <f t="shared" si="13"/>
        <v>0.43287485944392012</v>
      </c>
      <c r="AK5">
        <v>0.8</v>
      </c>
    </row>
    <row r="6" spans="1:37" x14ac:dyDescent="0.35">
      <c r="A6">
        <f t="shared" si="5"/>
        <v>0.25</v>
      </c>
      <c r="B6">
        <v>0.19</v>
      </c>
      <c r="C6" s="3">
        <f t="shared" si="0"/>
        <v>7.1645971059099589E-2</v>
      </c>
      <c r="D6" s="1">
        <f t="shared" si="6"/>
        <v>-3.5802826327596988</v>
      </c>
      <c r="E6" s="1">
        <f t="shared" si="7"/>
        <v>-3.6519286038187984</v>
      </c>
      <c r="G6" s="2">
        <f t="shared" si="1"/>
        <v>1.7243752314504088</v>
      </c>
      <c r="H6" s="2"/>
      <c r="I6" s="2">
        <f t="shared" si="8"/>
        <v>0.43109380786260221</v>
      </c>
      <c r="J6" s="1">
        <f t="shared" si="2"/>
        <v>0.37708405820578733</v>
      </c>
      <c r="L6">
        <f t="shared" si="3"/>
        <v>0.25</v>
      </c>
      <c r="M6" s="1">
        <f>+'Figure 3'!I6*1000</f>
        <v>458.83949807680017</v>
      </c>
      <c r="N6" s="1">
        <f t="shared" si="4"/>
        <v>431.0938078626022</v>
      </c>
      <c r="AA6">
        <f t="shared" si="9"/>
        <v>0.25</v>
      </c>
      <c r="AB6">
        <v>0.19</v>
      </c>
      <c r="AC6" s="3">
        <f t="shared" si="10"/>
        <v>8.012542600903956E-2</v>
      </c>
      <c r="AD6" s="1">
        <f t="shared" si="11"/>
        <v>-3.291156818138588</v>
      </c>
      <c r="AE6" s="1">
        <f t="shared" si="12"/>
        <v>-3.3712822441476273</v>
      </c>
      <c r="AG6" s="2">
        <f t="shared" si="14"/>
        <v>1.9284587531855641</v>
      </c>
      <c r="AH6" s="2"/>
      <c r="AI6" s="2">
        <f t="shared" si="13"/>
        <v>0.48211468829639104</v>
      </c>
      <c r="AK6">
        <v>0.8</v>
      </c>
    </row>
    <row r="7" spans="1:37" x14ac:dyDescent="0.35">
      <c r="A7">
        <f t="shared" si="5"/>
        <v>0.3</v>
      </c>
      <c r="B7">
        <v>0.19</v>
      </c>
      <c r="C7" s="3">
        <f t="shared" si="0"/>
        <v>6.4194035559976145E-2</v>
      </c>
      <c r="D7" s="1">
        <f t="shared" si="6"/>
        <v>-3.895582497300059</v>
      </c>
      <c r="E7" s="1">
        <f t="shared" si="7"/>
        <v>-3.9597765328600354</v>
      </c>
      <c r="G7" s="2">
        <f t="shared" si="1"/>
        <v>1.4855981229399093</v>
      </c>
      <c r="H7" s="2"/>
      <c r="I7" s="4">
        <f t="shared" si="8"/>
        <v>0.44567943688197281</v>
      </c>
      <c r="J7" s="1">
        <f t="shared" si="2"/>
        <v>0.33786334505250604</v>
      </c>
      <c r="L7">
        <f t="shared" si="3"/>
        <v>0.3</v>
      </c>
      <c r="M7" s="1">
        <f>+'Figure 3'!I7*1000</f>
        <v>492.3203551127524</v>
      </c>
      <c r="N7" s="1">
        <f t="shared" si="4"/>
        <v>445.67943688197283</v>
      </c>
      <c r="AA7">
        <f t="shared" si="9"/>
        <v>0.3</v>
      </c>
      <c r="AB7">
        <v>0.19</v>
      </c>
      <c r="AC7" s="3">
        <f t="shared" si="10"/>
        <v>7.4163877609740775E-2</v>
      </c>
      <c r="AD7" s="1">
        <f t="shared" si="11"/>
        <v>-3.4877302158976509</v>
      </c>
      <c r="AE7" s="1">
        <f t="shared" si="12"/>
        <v>-3.5618940935073917</v>
      </c>
      <c r="AG7" s="2">
        <f t="shared" si="14"/>
        <v>1.7163232752992703</v>
      </c>
      <c r="AH7" s="2"/>
      <c r="AI7" s="5">
        <f t="shared" si="13"/>
        <v>0.51489698258978112</v>
      </c>
      <c r="AK7">
        <v>0.8</v>
      </c>
    </row>
    <row r="8" spans="1:37" x14ac:dyDescent="0.35">
      <c r="A8">
        <f t="shared" si="5"/>
        <v>0.35</v>
      </c>
      <c r="B8">
        <v>0.19</v>
      </c>
      <c r="C8" s="3">
        <f t="shared" si="0"/>
        <v>5.7023373243235205E-2</v>
      </c>
      <c r="D8" s="1">
        <f t="shared" si="6"/>
        <v>-4.2749436640196832</v>
      </c>
      <c r="E8" s="1">
        <f t="shared" si="7"/>
        <v>-4.3319670372629187</v>
      </c>
      <c r="G8" s="2">
        <f t="shared" si="1"/>
        <v>1.2707764326094304</v>
      </c>
      <c r="H8" s="2"/>
      <c r="I8" s="2">
        <f t="shared" si="8"/>
        <v>0.44477175141330061</v>
      </c>
      <c r="J8" s="1">
        <f t="shared" si="2"/>
        <v>0.30012301706965899</v>
      </c>
      <c r="L8">
        <f t="shared" si="3"/>
        <v>0.35</v>
      </c>
      <c r="M8" s="1">
        <f>+'Figure 3'!I8*1000</f>
        <v>515.5468249945302</v>
      </c>
      <c r="N8" s="1">
        <f t="shared" si="4"/>
        <v>444.77175141330059</v>
      </c>
      <c r="AA8">
        <f t="shared" si="9"/>
        <v>0.35</v>
      </c>
      <c r="AB8">
        <v>0.19</v>
      </c>
      <c r="AC8" s="3">
        <f t="shared" si="10"/>
        <v>6.8427347756348053E-2</v>
      </c>
      <c r="AD8" s="1">
        <f t="shared" si="11"/>
        <v>-3.7082402600039361</v>
      </c>
      <c r="AE8" s="1">
        <f t="shared" si="12"/>
        <v>-3.7766676077602841</v>
      </c>
      <c r="AG8" s="2">
        <f t="shared" si="14"/>
        <v>1.5249161164812823</v>
      </c>
      <c r="AH8" s="2"/>
      <c r="AI8" s="2">
        <f t="shared" si="13"/>
        <v>0.53372064076844883</v>
      </c>
      <c r="AK8">
        <v>0.8</v>
      </c>
    </row>
    <row r="9" spans="1:37" x14ac:dyDescent="0.35">
      <c r="A9">
        <f t="shared" si="5"/>
        <v>0.39999999999999997</v>
      </c>
      <c r="B9">
        <v>0.19</v>
      </c>
      <c r="C9" s="3">
        <f t="shared" si="0"/>
        <v>5.0113520850769019E-2</v>
      </c>
      <c r="D9" s="1">
        <f t="shared" si="6"/>
        <v>-4.7412784383331239</v>
      </c>
      <c r="E9" s="1">
        <f t="shared" si="7"/>
        <v>-4.7913919591838923</v>
      </c>
      <c r="G9" s="2">
        <f t="shared" si="1"/>
        <v>1.0769037677109901</v>
      </c>
      <c r="H9" s="2"/>
      <c r="I9" s="2">
        <f t="shared" si="8"/>
        <v>0.43076150708439598</v>
      </c>
      <c r="J9" s="1">
        <f t="shared" si="2"/>
        <v>0.26375537289878431</v>
      </c>
      <c r="L9">
        <f t="shared" si="3"/>
        <v>0.39999999999999997</v>
      </c>
      <c r="M9" s="1">
        <f>+'Figure 3'!I9*1000</f>
        <v>530.75700910745047</v>
      </c>
      <c r="N9" s="1">
        <f t="shared" si="4"/>
        <v>430.76150708439599</v>
      </c>
      <c r="AA9">
        <f t="shared" si="9"/>
        <v>0.39999999999999997</v>
      </c>
      <c r="AB9">
        <v>0.19</v>
      </c>
      <c r="AC9" s="3">
        <f t="shared" si="10"/>
        <v>6.2899465842375074E-2</v>
      </c>
      <c r="AD9" s="1">
        <f t="shared" si="11"/>
        <v>-3.9577939129557307</v>
      </c>
      <c r="AE9" s="1">
        <f t="shared" si="12"/>
        <v>-4.0206933787981054</v>
      </c>
      <c r="AG9" s="2">
        <f t="shared" si="14"/>
        <v>1.3516645927627531</v>
      </c>
      <c r="AH9" s="2"/>
      <c r="AI9" s="4">
        <f t="shared" si="13"/>
        <v>0.54066583710510119</v>
      </c>
      <c r="AK9">
        <v>0.8</v>
      </c>
    </row>
    <row r="10" spans="1:37" x14ac:dyDescent="0.35">
      <c r="A10">
        <f t="shared" si="5"/>
        <v>0.44999999999999996</v>
      </c>
      <c r="B10">
        <v>0.19</v>
      </c>
      <c r="C10" s="3">
        <f t="shared" si="0"/>
        <v>4.3446170086627697E-2</v>
      </c>
      <c r="D10" s="1">
        <f t="shared" si="6"/>
        <v>-5.3297816569268317</v>
      </c>
      <c r="E10" s="1">
        <f t="shared" si="7"/>
        <v>-5.3732278270134595</v>
      </c>
      <c r="G10" s="2">
        <f t="shared" si="1"/>
        <v>0.90143312210772031</v>
      </c>
      <c r="H10" s="2"/>
      <c r="I10" s="2">
        <f t="shared" si="8"/>
        <v>0.40564490494847411</v>
      </c>
      <c r="J10" s="1">
        <f t="shared" si="2"/>
        <v>0.2286640530875142</v>
      </c>
      <c r="L10">
        <f t="shared" si="3"/>
        <v>0.44999999999999996</v>
      </c>
      <c r="M10" s="1">
        <f>+'Figure 3'!I10*1000</f>
        <v>539.69660384996814</v>
      </c>
      <c r="N10" s="1">
        <f t="shared" si="4"/>
        <v>405.64490494847411</v>
      </c>
      <c r="AA10">
        <f t="shared" si="9"/>
        <v>0.44999999999999996</v>
      </c>
      <c r="AB10">
        <v>0.19</v>
      </c>
      <c r="AC10" s="3">
        <f t="shared" si="10"/>
        <v>5.7565585231062047E-2</v>
      </c>
      <c r="AD10" s="1">
        <f t="shared" si="11"/>
        <v>-4.2430175537635391</v>
      </c>
      <c r="AE10" s="1">
        <f t="shared" si="12"/>
        <v>-4.3005831389946003</v>
      </c>
      <c r="AG10" s="2">
        <f t="shared" si="14"/>
        <v>1.1943866425355185</v>
      </c>
      <c r="AH10" s="2"/>
      <c r="AI10" s="2">
        <f t="shared" si="13"/>
        <v>0.53747398914098332</v>
      </c>
      <c r="AK10">
        <v>0.8</v>
      </c>
    </row>
    <row r="11" spans="1:37" x14ac:dyDescent="0.35">
      <c r="A11">
        <f t="shared" si="5"/>
        <v>0.49999999999999994</v>
      </c>
      <c r="B11">
        <v>0.19</v>
      </c>
      <c r="C11" s="3">
        <f t="shared" si="0"/>
        <v>3.7004875268248194E-2</v>
      </c>
      <c r="D11" s="1">
        <f t="shared" si="6"/>
        <v>-6.0974537230296999</v>
      </c>
      <c r="E11" s="1">
        <f t="shared" si="7"/>
        <v>-6.1344585982979476</v>
      </c>
      <c r="G11" s="2">
        <f t="shared" si="1"/>
        <v>0.74219444829683123</v>
      </c>
      <c r="H11" s="2"/>
      <c r="I11" s="2">
        <f t="shared" si="8"/>
        <v>0.37109722414841556</v>
      </c>
      <c r="J11" s="1">
        <f t="shared" si="2"/>
        <v>0.1947625014118326</v>
      </c>
      <c r="L11">
        <f t="shared" si="3"/>
        <v>0.49999999999999994</v>
      </c>
      <c r="M11" s="1">
        <f>+'Figure 3'!I11*1000</f>
        <v>543.73366730971566</v>
      </c>
      <c r="N11" s="1">
        <f t="shared" si="4"/>
        <v>371.09722414841553</v>
      </c>
      <c r="AA11">
        <f t="shared" si="9"/>
        <v>0.49999999999999994</v>
      </c>
      <c r="AB11">
        <v>0.19</v>
      </c>
      <c r="AC11" s="3">
        <f t="shared" si="10"/>
        <v>5.2412549376358454E-2</v>
      </c>
      <c r="AD11" s="1">
        <f t="shared" si="11"/>
        <v>-4.5726734703031697</v>
      </c>
      <c r="AE11" s="1">
        <f t="shared" si="12"/>
        <v>-4.6250860196795287</v>
      </c>
      <c r="AG11" s="2">
        <f t="shared" si="14"/>
        <v>1.0512210319918294</v>
      </c>
      <c r="AH11" s="2"/>
      <c r="AI11" s="2">
        <f t="shared" si="13"/>
        <v>0.52561051599591457</v>
      </c>
      <c r="AK11">
        <v>0.8</v>
      </c>
    </row>
    <row r="12" spans="1:37" x14ac:dyDescent="0.35">
      <c r="A12">
        <f t="shared" si="5"/>
        <v>0.54999999999999993</v>
      </c>
      <c r="B12">
        <v>0.19</v>
      </c>
      <c r="C12" s="3">
        <f t="shared" si="0"/>
        <v>3.0774808931879963E-2</v>
      </c>
      <c r="D12" s="1">
        <f t="shared" si="6"/>
        <v>-7.143105926463261</v>
      </c>
      <c r="E12" s="1">
        <f t="shared" si="7"/>
        <v>-7.1738807353951408</v>
      </c>
      <c r="G12" s="2">
        <f t="shared" si="1"/>
        <v>0.59732911401007016</v>
      </c>
      <c r="H12" s="2"/>
      <c r="I12" s="2">
        <f t="shared" si="8"/>
        <v>0.32853101270553853</v>
      </c>
      <c r="J12" s="1">
        <f t="shared" si="2"/>
        <v>0.1619726785888419</v>
      </c>
      <c r="L12">
        <f t="shared" si="3"/>
        <v>0.54999999999999993</v>
      </c>
      <c r="M12" s="1">
        <f>+'Figure 3'!I12*1000</f>
        <v>543.9448266206399</v>
      </c>
      <c r="N12" s="1">
        <f t="shared" si="4"/>
        <v>328.5310127055385</v>
      </c>
      <c r="AA12">
        <f t="shared" si="9"/>
        <v>0.54999999999999993</v>
      </c>
      <c r="AB12">
        <v>0.19</v>
      </c>
      <c r="AC12" s="3">
        <f t="shared" si="10"/>
        <v>4.7428496307263854E-2</v>
      </c>
      <c r="AD12" s="1">
        <f t="shared" si="11"/>
        <v>-4.9586019451617567</v>
      </c>
      <c r="AE12" s="1">
        <f t="shared" si="12"/>
        <v>-5.0060304414690204</v>
      </c>
      <c r="AG12" s="2">
        <f t="shared" si="14"/>
        <v>0.92057181380905373</v>
      </c>
      <c r="AH12" s="2"/>
      <c r="AI12" s="2">
        <f t="shared" si="13"/>
        <v>0.50631449759497948</v>
      </c>
      <c r="AK12">
        <v>0.8</v>
      </c>
    </row>
    <row r="13" spans="1:37" x14ac:dyDescent="0.35">
      <c r="A13">
        <f t="shared" si="5"/>
        <v>0.6</v>
      </c>
      <c r="B13">
        <v>0.19</v>
      </c>
      <c r="C13" s="3">
        <f t="shared" si="0"/>
        <v>2.4742556252109679E-2</v>
      </c>
      <c r="D13" s="1">
        <f t="shared" si="6"/>
        <v>-8.6543346605087752</v>
      </c>
      <c r="E13" s="1">
        <f t="shared" si="7"/>
        <v>-8.6790772167608843</v>
      </c>
      <c r="G13" s="2">
        <f t="shared" si="1"/>
        <v>0.46523737802794984</v>
      </c>
      <c r="H13" s="2"/>
      <c r="I13" s="2">
        <f t="shared" si="8"/>
        <v>0.27914242681676987</v>
      </c>
      <c r="J13" s="1">
        <f t="shared" si="2"/>
        <v>0.13022398027426146</v>
      </c>
      <c r="L13">
        <f t="shared" si="3"/>
        <v>0.6</v>
      </c>
      <c r="M13" s="1">
        <f>+'Figure 3'!I13*1000</f>
        <v>541.18049706286604</v>
      </c>
      <c r="N13" s="1">
        <f t="shared" si="4"/>
        <v>279.1424268167699</v>
      </c>
      <c r="AA13">
        <f t="shared" si="9"/>
        <v>0.6</v>
      </c>
      <c r="AB13">
        <v>0.19</v>
      </c>
      <c r="AC13" s="3">
        <f t="shared" si="10"/>
        <v>4.2602694163447627E-2</v>
      </c>
      <c r="AD13" s="1">
        <f t="shared" si="11"/>
        <v>-5.4172091494503469</v>
      </c>
      <c r="AE13" s="1">
        <f t="shared" si="12"/>
        <v>-5.4598118436137941</v>
      </c>
      <c r="AG13" s="2">
        <f t="shared" si="14"/>
        <v>0.80106378369207609</v>
      </c>
      <c r="AH13" s="2"/>
      <c r="AI13" s="2">
        <f t="shared" si="13"/>
        <v>0.48063827021524563</v>
      </c>
      <c r="AK13">
        <v>0.8</v>
      </c>
    </row>
    <row r="14" spans="1:37" x14ac:dyDescent="0.35">
      <c r="A14">
        <f t="shared" si="5"/>
        <v>0.65</v>
      </c>
      <c r="B14">
        <v>0.19</v>
      </c>
      <c r="C14" s="3">
        <f t="shared" si="0"/>
        <v>1.88959411054265E-2</v>
      </c>
      <c r="D14" s="1">
        <f t="shared" si="6"/>
        <v>-11.036173501582249</v>
      </c>
      <c r="E14" s="1">
        <f t="shared" si="7"/>
        <v>-11.055069442687676</v>
      </c>
      <c r="G14" s="2">
        <f t="shared" si="1"/>
        <v>0.34453599282227654</v>
      </c>
      <c r="H14" s="2"/>
      <c r="I14" s="2">
        <f t="shared" si="8"/>
        <v>0.22394839533447974</v>
      </c>
      <c r="J14" s="1">
        <f t="shared" si="2"/>
        <v>9.9452321607507901E-2</v>
      </c>
      <c r="L14">
        <f t="shared" si="3"/>
        <v>0.65</v>
      </c>
      <c r="M14" s="1">
        <f>+'Figure 3'!I14*1000</f>
        <v>536.11455606934237</v>
      </c>
      <c r="N14" s="1">
        <f t="shared" si="4"/>
        <v>223.94839533447976</v>
      </c>
      <c r="AA14">
        <f t="shared" si="9"/>
        <v>0.65</v>
      </c>
      <c r="AB14">
        <v>0.19</v>
      </c>
      <c r="AC14" s="3">
        <f t="shared" si="10"/>
        <v>3.7925402046101078E-2</v>
      </c>
      <c r="AD14" s="1">
        <f t="shared" si="11"/>
        <v>-5.971909424992548</v>
      </c>
      <c r="AE14" s="1">
        <f t="shared" si="12"/>
        <v>-6.0098348270386488</v>
      </c>
      <c r="AG14" s="2">
        <f t="shared" si="14"/>
        <v>0.69150649730724301</v>
      </c>
      <c r="AH14" s="2"/>
      <c r="AI14" s="2">
        <f t="shared" si="13"/>
        <v>0.44947922324970796</v>
      </c>
      <c r="AK14">
        <v>0.8</v>
      </c>
    </row>
    <row r="15" spans="1:37" x14ac:dyDescent="0.35">
      <c r="A15">
        <f t="shared" si="5"/>
        <v>0.70000000000000007</v>
      </c>
      <c r="B15">
        <v>0.19</v>
      </c>
      <c r="C15" s="3">
        <f t="shared" si="0"/>
        <v>1.3223878106987053E-2</v>
      </c>
      <c r="D15" s="1">
        <f t="shared" si="6"/>
        <v>-15.354724651274147</v>
      </c>
      <c r="E15" s="1">
        <f t="shared" si="7"/>
        <v>-15.367948529381135</v>
      </c>
      <c r="G15" s="2">
        <f t="shared" si="1"/>
        <v>0.23402374873453261</v>
      </c>
      <c r="H15" s="2"/>
      <c r="I15" s="2">
        <f t="shared" si="8"/>
        <v>0.16381662411417283</v>
      </c>
      <c r="J15" s="1">
        <f t="shared" si="2"/>
        <v>6.9599358457826596E-2</v>
      </c>
      <c r="L15">
        <f t="shared" si="3"/>
        <v>0.70000000000000007</v>
      </c>
      <c r="M15" s="1">
        <f>+'Figure 3'!I15*1000</f>
        <v>529.28241814770388</v>
      </c>
      <c r="N15" s="1">
        <f t="shared" si="4"/>
        <v>163.81662411417284</v>
      </c>
      <c r="AA15">
        <f t="shared" si="9"/>
        <v>0.70000000000000007</v>
      </c>
      <c r="AB15">
        <v>0.19</v>
      </c>
      <c r="AC15" s="3">
        <f t="shared" si="10"/>
        <v>3.3387751647349528E-2</v>
      </c>
      <c r="AD15" s="1">
        <f t="shared" si="11"/>
        <v>-6.6573218836354169</v>
      </c>
      <c r="AE15" s="1">
        <f t="shared" si="12"/>
        <v>-6.690709635282766</v>
      </c>
      <c r="AG15" s="2">
        <f t="shared" si="14"/>
        <v>0.59086500488853555</v>
      </c>
      <c r="AH15" s="2"/>
      <c r="AI15" s="2">
        <f t="shared" si="13"/>
        <v>0.41360550342197494</v>
      </c>
      <c r="AK15">
        <v>0.8</v>
      </c>
    </row>
    <row r="16" spans="1:37" x14ac:dyDescent="0.35">
      <c r="A16">
        <f t="shared" si="5"/>
        <v>0.75000000000000011</v>
      </c>
      <c r="B16">
        <v>0.19</v>
      </c>
      <c r="C16" s="3">
        <f t="shared" si="0"/>
        <v>7.7162461010691352E-3</v>
      </c>
      <c r="D16" s="1">
        <f t="shared" si="6"/>
        <v>-25.615655988446282</v>
      </c>
      <c r="E16" s="1">
        <f t="shared" si="7"/>
        <v>-25.62337223454735</v>
      </c>
      <c r="G16" s="2">
        <f t="shared" si="1"/>
        <v>0.13265329368609427</v>
      </c>
      <c r="H16" s="2"/>
      <c r="I16" s="2">
        <f t="shared" si="8"/>
        <v>9.9489970264570723E-2</v>
      </c>
      <c r="J16" s="1">
        <f t="shared" si="2"/>
        <v>4.0611821584574395E-2</v>
      </c>
      <c r="L16">
        <f t="shared" si="3"/>
        <v>0.75000000000000011</v>
      </c>
      <c r="M16" s="1">
        <f>+'Figure 3'!I16*1000</f>
        <v>521.11039411411684</v>
      </c>
      <c r="N16" s="1">
        <f t="shared" si="4"/>
        <v>99.489970264570729</v>
      </c>
      <c r="AA16">
        <f t="shared" si="9"/>
        <v>0.75000000000000011</v>
      </c>
      <c r="AB16">
        <v>0.19</v>
      </c>
      <c r="AC16" s="3">
        <f t="shared" si="10"/>
        <v>2.8981646042615175E-2</v>
      </c>
      <c r="AD16" s="1">
        <f t="shared" si="11"/>
        <v>-7.526891671871085</v>
      </c>
      <c r="AE16" s="1">
        <f t="shared" si="12"/>
        <v>-7.5558733179136999</v>
      </c>
      <c r="AG16" s="2">
        <f t="shared" si="14"/>
        <v>0.49823589782404432</v>
      </c>
      <c r="AH16" s="2"/>
      <c r="AI16" s="2">
        <f t="shared" si="13"/>
        <v>0.37367692336803326</v>
      </c>
      <c r="AK16">
        <v>0.8</v>
      </c>
    </row>
    <row r="17" spans="1:37" x14ac:dyDescent="0.35">
      <c r="A17">
        <f t="shared" si="5"/>
        <v>0.80000000000000016</v>
      </c>
      <c r="B17">
        <v>0.19</v>
      </c>
      <c r="C17" s="3">
        <f t="shared" si="0"/>
        <v>2.3637794773968268E-3</v>
      </c>
      <c r="D17" s="1">
        <f t="shared" si="6"/>
        <v>-81.377384761720037</v>
      </c>
      <c r="E17" s="1">
        <f t="shared" si="7"/>
        <v>-81.379748541197429</v>
      </c>
      <c r="G17" s="2">
        <f t="shared" si="1"/>
        <v>3.9507947543046401E-2</v>
      </c>
      <c r="H17" s="2"/>
      <c r="I17" s="2">
        <f t="shared" si="8"/>
        <v>3.1606358034437128E-2</v>
      </c>
      <c r="J17" s="1">
        <f t="shared" si="2"/>
        <v>1.2440944617878036E-2</v>
      </c>
      <c r="L17">
        <f t="shared" si="3"/>
        <v>0.80000000000000016</v>
      </c>
      <c r="M17" s="1">
        <f>+'Figure 3'!I17*1000</f>
        <v>511.93845752498368</v>
      </c>
      <c r="N17" s="1">
        <f t="shared" si="4"/>
        <v>31.606358034437129</v>
      </c>
      <c r="AA17">
        <f t="shared" si="9"/>
        <v>0.80000000000000016</v>
      </c>
      <c r="AB17">
        <v>0.19</v>
      </c>
      <c r="AC17" s="3">
        <f t="shared" si="10"/>
        <v>2.469967274367732E-2</v>
      </c>
      <c r="AD17" s="1">
        <f t="shared" si="11"/>
        <v>-8.6677099381746157</v>
      </c>
      <c r="AE17" s="1">
        <f t="shared" si="12"/>
        <v>-8.6924096109182933</v>
      </c>
      <c r="AG17" s="2">
        <f t="shared" si="14"/>
        <v>0.41282758582974</v>
      </c>
      <c r="AH17" s="2"/>
      <c r="AI17" s="2">
        <f t="shared" si="13"/>
        <v>0.33026206866379204</v>
      </c>
      <c r="AK17">
        <v>0.8</v>
      </c>
    </row>
    <row r="18" spans="1:37" x14ac:dyDescent="0.35">
      <c r="A18">
        <f t="shared" si="5"/>
        <v>0.8500000000000002</v>
      </c>
      <c r="B18">
        <v>0.19</v>
      </c>
      <c r="C18" s="3">
        <f t="shared" si="0"/>
        <v>-2.842025618344915E-3</v>
      </c>
      <c r="D18" s="1">
        <f t="shared" si="6"/>
        <v>65.850883279872946</v>
      </c>
      <c r="E18" s="1">
        <f t="shared" si="7"/>
        <v>65.853725305491295</v>
      </c>
      <c r="G18" s="2">
        <v>0</v>
      </c>
      <c r="H18" s="2"/>
      <c r="I18" s="2">
        <f t="shared" si="8"/>
        <v>0</v>
      </c>
      <c r="J18" s="1">
        <f t="shared" si="2"/>
        <v>-1.4958029570236394E-2</v>
      </c>
      <c r="L18">
        <f t="shared" si="3"/>
        <v>0.8500000000000002</v>
      </c>
      <c r="M18" s="1">
        <f>+'Figure 3'!I18*1000</f>
        <v>502.03799253891833</v>
      </c>
      <c r="N18" s="1">
        <f t="shared" si="4"/>
        <v>0</v>
      </c>
      <c r="AA18">
        <f t="shared" si="9"/>
        <v>0.8500000000000002</v>
      </c>
      <c r="AB18">
        <v>0.19</v>
      </c>
      <c r="AC18" s="3">
        <f t="shared" si="10"/>
        <v>2.053502866708394E-2</v>
      </c>
      <c r="AD18" s="1">
        <f t="shared" si="11"/>
        <v>-10.231947793748221</v>
      </c>
      <c r="AE18" s="1">
        <f t="shared" si="12"/>
        <v>-10.252482822415304</v>
      </c>
      <c r="AG18" s="2">
        <f t="shared" si="14"/>
        <v>0.33394396618876776</v>
      </c>
      <c r="AH18" s="2"/>
      <c r="AI18" s="2">
        <f t="shared" si="13"/>
        <v>0.28385237126045265</v>
      </c>
      <c r="AK18">
        <v>0.8</v>
      </c>
    </row>
    <row r="19" spans="1:37" x14ac:dyDescent="0.35">
      <c r="A19">
        <f t="shared" si="5"/>
        <v>0.90000000000000024</v>
      </c>
      <c r="B19">
        <v>0.19</v>
      </c>
      <c r="C19" s="3">
        <f t="shared" si="0"/>
        <v>-7.908992563955608E-3</v>
      </c>
      <c r="D19" s="1">
        <f t="shared" si="6"/>
        <v>23.015378229364256</v>
      </c>
      <c r="E19" s="1">
        <f t="shared" si="7"/>
        <v>23.023287221928211</v>
      </c>
      <c r="G19" s="2">
        <v>0</v>
      </c>
      <c r="H19" s="2"/>
      <c r="I19" s="2">
        <f t="shared" si="8"/>
        <v>0</v>
      </c>
      <c r="J19" s="1">
        <f t="shared" si="2"/>
        <v>-4.1626276652397938E-2</v>
      </c>
      <c r="L19">
        <f t="shared" si="3"/>
        <v>0.90000000000000024</v>
      </c>
      <c r="M19" s="1">
        <f>+'Figure 3'!I19*1000</f>
        <v>491.62569860141713</v>
      </c>
      <c r="N19" s="1">
        <f t="shared" si="4"/>
        <v>0</v>
      </c>
      <c r="AA19">
        <f t="shared" si="9"/>
        <v>0.90000000000000024</v>
      </c>
      <c r="AB19">
        <v>0.19</v>
      </c>
      <c r="AC19" s="3">
        <f t="shared" si="10"/>
        <v>1.64814551105954E-2</v>
      </c>
      <c r="AD19" s="1">
        <f t="shared" si="11"/>
        <v>-12.511626877863906</v>
      </c>
      <c r="AE19" s="1">
        <f t="shared" si="12"/>
        <v>-12.528108332974501</v>
      </c>
      <c r="AG19" s="2">
        <f t="shared" si="14"/>
        <v>0.26097083000119081</v>
      </c>
      <c r="AH19" s="2"/>
      <c r="AI19" s="2">
        <f t="shared" si="13"/>
        <v>0.2348737470010718</v>
      </c>
      <c r="AK19">
        <v>0.8</v>
      </c>
    </row>
    <row r="20" spans="1:37" x14ac:dyDescent="0.35">
      <c r="A20">
        <f t="shared" si="5"/>
        <v>0.95000000000000029</v>
      </c>
      <c r="B20">
        <v>0.19</v>
      </c>
      <c r="C20" s="3">
        <f t="shared" si="0"/>
        <v>-1.2844334980575106E-2</v>
      </c>
      <c r="D20" s="1">
        <f t="shared" si="6"/>
        <v>13.779669274119701</v>
      </c>
      <c r="E20" s="1">
        <f t="shared" si="7"/>
        <v>13.792513609100277</v>
      </c>
      <c r="G20" s="2">
        <v>0</v>
      </c>
      <c r="H20" s="2"/>
      <c r="I20" s="2">
        <f t="shared" si="8"/>
        <v>0</v>
      </c>
      <c r="J20" s="1">
        <f t="shared" si="2"/>
        <v>-6.7601763055658459E-2</v>
      </c>
      <c r="L20">
        <f t="shared" si="3"/>
        <v>0.95000000000000029</v>
      </c>
      <c r="M20" s="1">
        <f>+'Figure 3'!I20*1000</f>
        <v>480.87453529289195</v>
      </c>
      <c r="N20" s="1">
        <f t="shared" si="4"/>
        <v>0</v>
      </c>
      <c r="AA20">
        <f t="shared" si="9"/>
        <v>0.95000000000000029</v>
      </c>
      <c r="AB20">
        <v>0.19</v>
      </c>
      <c r="AC20" s="3">
        <f t="shared" si="10"/>
        <v>1.2533181177299804E-2</v>
      </c>
      <c r="AD20" s="1">
        <f t="shared" si="11"/>
        <v>-16.147225328029403</v>
      </c>
      <c r="AE20" s="1">
        <f t="shared" si="12"/>
        <v>-16.159758509206704</v>
      </c>
      <c r="AG20" s="2">
        <f t="shared" si="14"/>
        <v>0.1933644901123408</v>
      </c>
      <c r="AH20" s="2"/>
      <c r="AI20" s="2">
        <f t="shared" si="13"/>
        <v>0.18369626560672381</v>
      </c>
      <c r="AK20">
        <v>0.8</v>
      </c>
    </row>
    <row r="21" spans="1:37" x14ac:dyDescent="0.35">
      <c r="A21">
        <f t="shared" si="5"/>
        <v>1.0000000000000002</v>
      </c>
      <c r="B21">
        <v>0.19</v>
      </c>
      <c r="C21" s="3">
        <f t="shared" si="0"/>
        <v>-1.7654718497590163E-2</v>
      </c>
      <c r="D21" s="1">
        <f t="shared" si="6"/>
        <v>9.7443407234537869</v>
      </c>
      <c r="E21" s="1">
        <f t="shared" si="7"/>
        <v>9.7619954419513775</v>
      </c>
      <c r="G21" s="2">
        <v>0</v>
      </c>
      <c r="H21" s="2"/>
      <c r="I21" s="2">
        <f t="shared" si="8"/>
        <v>0</v>
      </c>
      <c r="J21" s="1">
        <f t="shared" si="2"/>
        <v>-9.2919571039948232E-2</v>
      </c>
      <c r="L21">
        <f t="shared" si="3"/>
        <v>1.0000000000000002</v>
      </c>
      <c r="M21" s="1">
        <f>+'Figure 3'!I21*1000</f>
        <v>469.92237533232907</v>
      </c>
      <c r="N21" s="1">
        <f t="shared" si="4"/>
        <v>0</v>
      </c>
      <c r="AA21">
        <f t="shared" si="9"/>
        <v>1.0000000000000002</v>
      </c>
      <c r="AB21">
        <v>0.19</v>
      </c>
      <c r="AC21" s="3">
        <f t="shared" si="10"/>
        <v>8.6848743636877695E-3</v>
      </c>
      <c r="AD21" s="1">
        <f t="shared" si="11"/>
        <v>-22.868430676600049</v>
      </c>
      <c r="AE21" s="1">
        <f t="shared" si="12"/>
        <v>-22.877115550963737</v>
      </c>
      <c r="AG21" s="2">
        <f t="shared" si="14"/>
        <v>0.13064222261577327</v>
      </c>
      <c r="AH21" s="2"/>
      <c r="AI21" s="2">
        <f t="shared" si="13"/>
        <v>0.1306422226157733</v>
      </c>
      <c r="AK21">
        <v>0.8</v>
      </c>
    </row>
    <row r="22" spans="1:37" x14ac:dyDescent="0.35">
      <c r="A22">
        <f t="shared" si="5"/>
        <v>1.0500000000000003</v>
      </c>
      <c r="B22">
        <v>0.19</v>
      </c>
      <c r="C22" s="3">
        <f t="shared" si="0"/>
        <v>-2.2346314889760785E-2</v>
      </c>
      <c r="D22" s="1">
        <f t="shared" si="6"/>
        <v>7.4801741649885187</v>
      </c>
      <c r="E22" s="1">
        <f t="shared" si="7"/>
        <v>7.5025204798782799</v>
      </c>
      <c r="G22" s="2">
        <v>0</v>
      </c>
      <c r="H22" s="2"/>
      <c r="I22" s="2">
        <f t="shared" si="8"/>
        <v>0</v>
      </c>
      <c r="J22" s="1">
        <f t="shared" si="2"/>
        <v>-0.11761218363031992</v>
      </c>
      <c r="L22">
        <f t="shared" si="3"/>
        <v>1.0500000000000003</v>
      </c>
      <c r="M22" s="1">
        <f>+'Figure 3'!I22*1000</f>
        <v>458.8788738796527</v>
      </c>
      <c r="N22" s="1">
        <f t="shared" si="4"/>
        <v>0</v>
      </c>
      <c r="AA22">
        <f t="shared" si="9"/>
        <v>1.0500000000000003</v>
      </c>
      <c r="AB22">
        <v>0.19</v>
      </c>
      <c r="AC22" s="3">
        <f t="shared" si="10"/>
        <v>4.93159724995125E-3</v>
      </c>
      <c r="AD22" s="1">
        <f t="shared" si="11"/>
        <v>-39.52213993152872</v>
      </c>
      <c r="AE22" s="1">
        <f t="shared" si="12"/>
        <v>-39.52707152877867</v>
      </c>
      <c r="AG22" s="2">
        <f t="shared" si="14"/>
        <v>7.2374196714528466E-2</v>
      </c>
      <c r="AH22" s="2"/>
      <c r="AI22" s="2">
        <f t="shared" si="13"/>
        <v>7.599290655025491E-2</v>
      </c>
      <c r="AK22">
        <v>0.8</v>
      </c>
    </row>
    <row r="23" spans="1:37" x14ac:dyDescent="0.35">
      <c r="A23">
        <f t="shared" si="5"/>
        <v>1.1000000000000003</v>
      </c>
      <c r="B23">
        <v>0.19</v>
      </c>
      <c r="C23" s="3">
        <f t="shared" si="0"/>
        <v>-2.6924849689782274E-2</v>
      </c>
      <c r="D23" s="1">
        <f t="shared" si="6"/>
        <v>6.0297533560980554</v>
      </c>
      <c r="E23" s="1">
        <f t="shared" si="7"/>
        <v>6.0566782057878381</v>
      </c>
      <c r="G23" s="2">
        <v>0</v>
      </c>
      <c r="H23" s="2"/>
      <c r="I23" s="2">
        <f t="shared" si="8"/>
        <v>0</v>
      </c>
      <c r="J23" s="1">
        <f t="shared" si="2"/>
        <v>-0.14170973520938038</v>
      </c>
      <c r="L23">
        <f t="shared" si="3"/>
        <v>1.1000000000000003</v>
      </c>
      <c r="M23" s="1">
        <f>+'Figure 3'!I23*1000</f>
        <v>447.83094287011807</v>
      </c>
      <c r="N23" s="1">
        <f t="shared" si="4"/>
        <v>0</v>
      </c>
      <c r="AA23">
        <f t="shared" si="9"/>
        <v>1.1000000000000003</v>
      </c>
      <c r="AB23">
        <v>0.19</v>
      </c>
      <c r="AC23" s="3">
        <f t="shared" si="10"/>
        <v>1.2687694099340618E-3</v>
      </c>
      <c r="AD23" s="1">
        <f t="shared" si="11"/>
        <v>-150.75013484448579</v>
      </c>
      <c r="AE23" s="1">
        <f t="shared" si="12"/>
        <v>-150.75140361389572</v>
      </c>
      <c r="AG23" s="2">
        <f t="shared" si="14"/>
        <v>1.8176632237079163E-2</v>
      </c>
      <c r="AH23" s="2"/>
      <c r="AI23" s="2">
        <f t="shared" si="13"/>
        <v>1.9994295460787084E-2</v>
      </c>
      <c r="AK23">
        <v>0.8</v>
      </c>
    </row>
    <row r="24" spans="1:37" x14ac:dyDescent="0.35">
      <c r="A24">
        <f t="shared" si="5"/>
        <v>1.1500000000000004</v>
      </c>
      <c r="B24">
        <v>0.19</v>
      </c>
      <c r="C24" s="3">
        <f t="shared" si="0"/>
        <v>-3.1395644197719133E-2</v>
      </c>
      <c r="D24" s="1">
        <f t="shared" si="6"/>
        <v>5.0203992737037693</v>
      </c>
      <c r="E24" s="1">
        <f t="shared" si="7"/>
        <v>5.0517949179014883</v>
      </c>
      <c r="G24" s="2">
        <v>0</v>
      </c>
      <c r="H24" s="2"/>
      <c r="I24" s="2">
        <f t="shared" si="8"/>
        <v>0</v>
      </c>
      <c r="J24" s="1">
        <f t="shared" si="2"/>
        <v>-0.16524023261957438</v>
      </c>
      <c r="L24">
        <f t="shared" si="3"/>
        <v>1.1500000000000004</v>
      </c>
      <c r="M24" s="1">
        <f>+'Figure 3'!I24*1000</f>
        <v>436.8471293694264</v>
      </c>
      <c r="N24" s="1">
        <f t="shared" si="4"/>
        <v>0</v>
      </c>
      <c r="AA24">
        <f t="shared" si="9"/>
        <v>1.1500000000000004</v>
      </c>
      <c r="AB24">
        <v>0.19</v>
      </c>
      <c r="AC24" s="3">
        <f t="shared" si="10"/>
        <v>-2.3078661964154451E-3</v>
      </c>
      <c r="AD24" s="1">
        <f t="shared" si="11"/>
        <v>81.324821971359214</v>
      </c>
      <c r="AE24" s="1">
        <f t="shared" si="12"/>
        <v>81.327129837555631</v>
      </c>
      <c r="AG24" s="2">
        <f t="shared" si="14"/>
        <v>-3.229402535774821E-2</v>
      </c>
      <c r="AH24" s="2"/>
      <c r="AI24" s="2">
        <f t="shared" si="13"/>
        <v>-3.7138129161410453E-2</v>
      </c>
      <c r="AK24">
        <v>0.8</v>
      </c>
    </row>
    <row r="25" spans="1:37" x14ac:dyDescent="0.35">
      <c r="A25">
        <f t="shared" si="5"/>
        <v>1.2000000000000004</v>
      </c>
      <c r="B25">
        <v>0.19</v>
      </c>
      <c r="C25" s="3">
        <f t="shared" si="0"/>
        <v>-3.5763652660411913E-2</v>
      </c>
      <c r="D25" s="1">
        <f t="shared" si="6"/>
        <v>4.2768927978457718</v>
      </c>
      <c r="E25" s="1">
        <f t="shared" si="7"/>
        <v>4.312656450506184</v>
      </c>
      <c r="G25" s="2">
        <v>0</v>
      </c>
      <c r="H25" s="2"/>
      <c r="I25" s="2">
        <f t="shared" si="8"/>
        <v>0</v>
      </c>
      <c r="J25" s="1">
        <f t="shared" si="2"/>
        <v>-0.18822975084427321</v>
      </c>
      <c r="L25">
        <f t="shared" si="3"/>
        <v>1.2000000000000004</v>
      </c>
      <c r="M25" s="1">
        <f>+'Figure 3'!I25*1000</f>
        <v>425.98112909566748</v>
      </c>
      <c r="N25" s="1">
        <f t="shared" si="4"/>
        <v>0</v>
      </c>
      <c r="AA25">
        <f t="shared" si="9"/>
        <v>1.2000000000000004</v>
      </c>
      <c r="AB25">
        <v>0.19</v>
      </c>
      <c r="AC25" s="3">
        <f t="shared" si="10"/>
        <v>-5.802272966569641E-3</v>
      </c>
      <c r="AD25" s="1">
        <f t="shared" si="11"/>
        <v>31.739985644062401</v>
      </c>
      <c r="AE25" s="1">
        <f t="shared" si="12"/>
        <v>31.74578791702897</v>
      </c>
      <c r="AG25" s="2">
        <f t="shared" si="14"/>
        <v>-7.9346082817839836E-2</v>
      </c>
      <c r="AH25" s="2"/>
      <c r="AI25" s="2">
        <f t="shared" si="13"/>
        <v>-9.5215299381407839E-2</v>
      </c>
      <c r="AK25">
        <v>0.8</v>
      </c>
    </row>
    <row r="26" spans="1:37" x14ac:dyDescent="0.35">
      <c r="A26">
        <f t="shared" si="5"/>
        <v>1.2500000000000004</v>
      </c>
      <c r="B26">
        <v>0.19</v>
      </c>
      <c r="C26" s="3">
        <f t="shared" si="0"/>
        <v>-4.0033495272303057E-2</v>
      </c>
      <c r="D26" s="1">
        <f t="shared" si="6"/>
        <v>3.7059922690943274</v>
      </c>
      <c r="E26" s="1">
        <f t="shared" si="7"/>
        <v>3.7460257643666308</v>
      </c>
      <c r="G26" s="2">
        <v>0</v>
      </c>
      <c r="H26" s="2"/>
      <c r="I26" s="2">
        <f t="shared" si="8"/>
        <v>0</v>
      </c>
      <c r="J26" s="1">
        <f t="shared" si="2"/>
        <v>-0.21070260669633187</v>
      </c>
      <c r="L26">
        <f t="shared" si="3"/>
        <v>1.2500000000000004</v>
      </c>
      <c r="M26" s="1">
        <f>+'Figure 3'!I26*1000</f>
        <v>415.27461468240119</v>
      </c>
      <c r="N26" s="1">
        <f t="shared" si="4"/>
        <v>0</v>
      </c>
      <c r="AA26">
        <f t="shared" si="9"/>
        <v>1.2500000000000004</v>
      </c>
      <c r="AB26">
        <v>0.19</v>
      </c>
      <c r="AC26" s="3">
        <f t="shared" si="10"/>
        <v>-9.2181470560825651E-3</v>
      </c>
      <c r="AD26" s="1">
        <f t="shared" si="11"/>
        <v>19.60229942193617</v>
      </c>
      <c r="AE26" s="1">
        <f t="shared" si="12"/>
        <v>19.611517568992252</v>
      </c>
      <c r="AG26" s="2">
        <f t="shared" si="14"/>
        <v>-0.12325686852544175</v>
      </c>
      <c r="AH26" s="2"/>
      <c r="AI26" s="2">
        <f t="shared" si="13"/>
        <v>-0.15407108565680225</v>
      </c>
      <c r="AK26">
        <v>0.8</v>
      </c>
    </row>
    <row r="27" spans="1:37" x14ac:dyDescent="0.35">
      <c r="A27">
        <f t="shared" si="5"/>
        <v>1.3000000000000005</v>
      </c>
      <c r="B27">
        <v>0.19</v>
      </c>
      <c r="C27" s="3">
        <f t="shared" si="0"/>
        <v>-4.4209487548870371E-2</v>
      </c>
      <c r="D27" s="1">
        <f t="shared" si="6"/>
        <v>3.2535105389492616</v>
      </c>
      <c r="E27" s="1">
        <f t="shared" si="7"/>
        <v>3.2977200264981317</v>
      </c>
      <c r="G27" s="2">
        <v>0</v>
      </c>
      <c r="H27" s="2"/>
      <c r="I27" s="2">
        <f t="shared" si="8"/>
        <v>0</v>
      </c>
      <c r="J27" s="1">
        <f t="shared" si="2"/>
        <v>-0.23268151341510721</v>
      </c>
      <c r="L27">
        <f t="shared" si="3"/>
        <v>1.3000000000000005</v>
      </c>
      <c r="M27" s="1">
        <f>+'Figure 3'!I27*1000</f>
        <v>404.75951884466923</v>
      </c>
      <c r="N27" s="1">
        <f t="shared" si="4"/>
        <v>0</v>
      </c>
      <c r="AA27">
        <f t="shared" si="9"/>
        <v>1.3000000000000005</v>
      </c>
      <c r="AB27">
        <v>0.19</v>
      </c>
      <c r="AC27" s="3">
        <f t="shared" si="10"/>
        <v>-1.2558940877336389E-2</v>
      </c>
      <c r="AD27" s="1">
        <f t="shared" si="11"/>
        <v>14.116105319567602</v>
      </c>
      <c r="AE27" s="1">
        <f t="shared" si="12"/>
        <v>14.128664260444937</v>
      </c>
      <c r="AG27" s="2">
        <f t="shared" si="14"/>
        <v>-0.16427640708463703</v>
      </c>
      <c r="AH27" s="2"/>
      <c r="AI27" s="2">
        <f t="shared" si="13"/>
        <v>-0.21355932921002821</v>
      </c>
      <c r="AK27">
        <v>0.8</v>
      </c>
    </row>
    <row r="28" spans="1:37" x14ac:dyDescent="0.35">
      <c r="A28">
        <f t="shared" si="5"/>
        <v>1.3500000000000005</v>
      </c>
      <c r="B28">
        <v>0.19</v>
      </c>
      <c r="C28" s="3">
        <f t="shared" si="0"/>
        <v>-4.8295666540853446E-2</v>
      </c>
      <c r="D28" s="1">
        <f t="shared" si="6"/>
        <v>2.8858047115806169</v>
      </c>
      <c r="E28" s="1">
        <f t="shared" si="7"/>
        <v>2.9341003781214705</v>
      </c>
      <c r="G28" s="2">
        <v>0</v>
      </c>
      <c r="H28" s="2"/>
      <c r="I28" s="2">
        <f t="shared" si="8"/>
        <v>0</v>
      </c>
      <c r="J28" s="1">
        <f t="shared" si="2"/>
        <v>-0.25418771863607076</v>
      </c>
      <c r="L28">
        <f t="shared" si="3"/>
        <v>1.3500000000000005</v>
      </c>
      <c r="M28" s="1">
        <f>+'Figure 3'!I28*1000</f>
        <v>394.45988233571529</v>
      </c>
      <c r="N28" s="1">
        <f t="shared" si="4"/>
        <v>0</v>
      </c>
      <c r="AA28">
        <f t="shared" si="9"/>
        <v>1.3500000000000005</v>
      </c>
      <c r="AB28">
        <v>0.19</v>
      </c>
      <c r="AC28" s="3">
        <f t="shared" si="10"/>
        <v>-1.5827884070922879E-2</v>
      </c>
      <c r="AD28" s="1">
        <f t="shared" si="11"/>
        <v>10.988303505104815</v>
      </c>
      <c r="AE28" s="1">
        <f t="shared" si="12"/>
        <v>11.004131389175738</v>
      </c>
      <c r="AG28" s="2">
        <f t="shared" si="14"/>
        <v>-0.20263059245689988</v>
      </c>
      <c r="AH28" s="2"/>
      <c r="AI28" s="2">
        <f t="shared" si="13"/>
        <v>-0.27355129981681492</v>
      </c>
      <c r="AK28">
        <v>0.8</v>
      </c>
    </row>
    <row r="29" spans="1:37" x14ac:dyDescent="0.35">
      <c r="A29">
        <f t="shared" si="5"/>
        <v>1.4000000000000006</v>
      </c>
      <c r="B29">
        <v>0.19</v>
      </c>
      <c r="C29" s="3">
        <f t="shared" si="0"/>
        <v>-5.2295814288441558E-2</v>
      </c>
      <c r="D29" s="1">
        <f t="shared" si="6"/>
        <v>2.5808821481396889</v>
      </c>
      <c r="E29" s="1">
        <f t="shared" si="7"/>
        <v>2.6331779624281304</v>
      </c>
      <c r="G29" s="2">
        <v>0</v>
      </c>
      <c r="H29" s="2"/>
      <c r="I29" s="2">
        <f t="shared" si="8"/>
        <v>0</v>
      </c>
      <c r="J29" s="1">
        <f t="shared" si="2"/>
        <v>-0.27524112783390292</v>
      </c>
      <c r="L29">
        <f t="shared" si="3"/>
        <v>1.4000000000000006</v>
      </c>
      <c r="M29" s="1">
        <f>+'Figure 3'!I29*1000</f>
        <v>384.39335321397385</v>
      </c>
      <c r="N29" s="1">
        <f t="shared" si="4"/>
        <v>0</v>
      </c>
      <c r="AA29">
        <f t="shared" si="9"/>
        <v>1.4000000000000006</v>
      </c>
      <c r="AB29">
        <v>0.19</v>
      </c>
      <c r="AC29" s="3">
        <f t="shared" si="10"/>
        <v>-1.9028002268993358E-2</v>
      </c>
      <c r="AD29" s="1">
        <f t="shared" si="11"/>
        <v>8.966255650424813</v>
      </c>
      <c r="AE29" s="1">
        <f t="shared" si="12"/>
        <v>8.9852836526938056</v>
      </c>
      <c r="AG29" s="2">
        <f t="shared" si="14"/>
        <v>-0.23852393677611047</v>
      </c>
      <c r="AH29" s="2"/>
      <c r="AI29" s="2">
        <f t="shared" si="13"/>
        <v>-0.33393351148655481</v>
      </c>
      <c r="AK29">
        <v>0.8</v>
      </c>
    </row>
    <row r="30" spans="1:37" x14ac:dyDescent="0.35">
      <c r="A30">
        <f t="shared" si="5"/>
        <v>1.4500000000000006</v>
      </c>
      <c r="B30">
        <v>0.19</v>
      </c>
      <c r="C30" s="3">
        <f t="shared" si="0"/>
        <v>-5.621347885696136E-2</v>
      </c>
      <c r="D30" s="1">
        <f t="shared" si="6"/>
        <v>2.323758795825889</v>
      </c>
      <c r="E30" s="1">
        <f t="shared" si="7"/>
        <v>2.3799722746828502</v>
      </c>
      <c r="G30" s="2">
        <v>0</v>
      </c>
      <c r="H30" s="2"/>
      <c r="I30" s="2">
        <f t="shared" si="8"/>
        <v>0</v>
      </c>
      <c r="J30" s="1">
        <f t="shared" si="2"/>
        <v>-0.29586041503663874</v>
      </c>
      <c r="L30">
        <f t="shared" si="3"/>
        <v>1.4500000000000006</v>
      </c>
      <c r="M30" s="1">
        <f>+'Figure 3'!I30*1000</f>
        <v>374.57240581768411</v>
      </c>
      <c r="N30" s="1">
        <f t="shared" si="4"/>
        <v>0</v>
      </c>
      <c r="AA30">
        <f t="shared" si="9"/>
        <v>1.4500000000000006</v>
      </c>
      <c r="AB30">
        <v>0.19</v>
      </c>
      <c r="AC30" s="3">
        <f t="shared" si="10"/>
        <v>-2.2162133923809182E-2</v>
      </c>
      <c r="AD30" s="1">
        <f t="shared" si="11"/>
        <v>7.5510195214708258</v>
      </c>
      <c r="AE30" s="1">
        <f t="shared" si="12"/>
        <v>7.5731816553946345</v>
      </c>
      <c r="AG30" s="2">
        <f t="shared" si="14"/>
        <v>-0.27214195881542819</v>
      </c>
      <c r="AH30" s="2"/>
      <c r="AI30" s="2">
        <f t="shared" si="13"/>
        <v>-0.39460584028237106</v>
      </c>
      <c r="AK30">
        <v>0.8</v>
      </c>
    </row>
    <row r="31" spans="1:37" x14ac:dyDescent="0.35">
      <c r="A31">
        <f t="shared" si="5"/>
        <v>1.5000000000000007</v>
      </c>
      <c r="B31">
        <v>0.19</v>
      </c>
      <c r="C31" s="3">
        <f t="shared" si="0"/>
        <v>-6.0051993247290089E-2</v>
      </c>
      <c r="D31" s="1">
        <f t="shared" si="6"/>
        <v>2.1038729612099702</v>
      </c>
      <c r="E31" s="1">
        <f t="shared" si="7"/>
        <v>2.1639249544572605</v>
      </c>
      <c r="G31" s="2">
        <v>0</v>
      </c>
      <c r="H31" s="2"/>
      <c r="I31" s="2">
        <f t="shared" si="8"/>
        <v>0</v>
      </c>
      <c r="J31" s="1">
        <f t="shared" si="2"/>
        <v>-0.31606312235415834</v>
      </c>
      <c r="L31">
        <f t="shared" si="3"/>
        <v>1.5000000000000007</v>
      </c>
      <c r="M31" s="1">
        <f>+'Figure 3'!I31*1000</f>
        <v>365.00533372747753</v>
      </c>
      <c r="N31" s="1">
        <f t="shared" si="4"/>
        <v>0</v>
      </c>
      <c r="AA31">
        <f t="shared" si="9"/>
        <v>1.5000000000000007</v>
      </c>
      <c r="AB31">
        <v>0.19</v>
      </c>
      <c r="AC31" s="3">
        <f t="shared" si="10"/>
        <v>-2.5232945436072143E-2</v>
      </c>
      <c r="AD31" s="1">
        <f t="shared" si="11"/>
        <v>6.5046053955283796</v>
      </c>
      <c r="AE31" s="1">
        <f t="shared" si="12"/>
        <v>6.529838340964452</v>
      </c>
      <c r="AG31" s="2">
        <f t="shared" si="14"/>
        <v>-0.30365326537769205</v>
      </c>
      <c r="AH31" s="2"/>
      <c r="AI31" s="2">
        <f t="shared" si="13"/>
        <v>-0.45547989806653827</v>
      </c>
      <c r="AK31">
        <v>0.8</v>
      </c>
    </row>
    <row r="32" spans="1:37" x14ac:dyDescent="0.35">
      <c r="A32">
        <f t="shared" si="5"/>
        <v>1.5500000000000007</v>
      </c>
      <c r="B32">
        <v>0.19</v>
      </c>
      <c r="C32" s="3">
        <f t="shared" si="0"/>
        <v>-6.3814492433564227E-2</v>
      </c>
      <c r="D32" s="1">
        <f t="shared" si="6"/>
        <v>1.9135656097086657</v>
      </c>
      <c r="E32" s="1">
        <f t="shared" si="7"/>
        <v>1.9773801021422299</v>
      </c>
      <c r="G32" s="2">
        <v>0</v>
      </c>
      <c r="H32" s="2"/>
      <c r="I32" s="2">
        <f t="shared" si="8"/>
        <v>0</v>
      </c>
      <c r="J32" s="1">
        <f t="shared" si="2"/>
        <v>-0.33586574965033805</v>
      </c>
      <c r="L32">
        <f t="shared" si="3"/>
        <v>1.5500000000000007</v>
      </c>
      <c r="M32" s="1">
        <f>+'Figure 3'!I32*1000</f>
        <v>355.69705995303013</v>
      </c>
      <c r="N32" s="1">
        <f t="shared" si="4"/>
        <v>0</v>
      </c>
      <c r="AA32">
        <f t="shared" si="9"/>
        <v>1.5500000000000007</v>
      </c>
      <c r="AB32">
        <v>0.19</v>
      </c>
      <c r="AC32" s="3">
        <f t="shared" si="10"/>
        <v>-2.8242944785091498E-2</v>
      </c>
      <c r="AD32" s="1">
        <f t="shared" si="11"/>
        <v>5.699100873140531</v>
      </c>
      <c r="AE32" s="1">
        <f t="shared" si="12"/>
        <v>5.7273438179256226</v>
      </c>
      <c r="AG32" s="2">
        <f t="shared" si="14"/>
        <v>-0.33321137014097157</v>
      </c>
      <c r="AH32" s="2"/>
      <c r="AI32" s="2">
        <f t="shared" si="13"/>
        <v>-0.51647762371850614</v>
      </c>
      <c r="AK32">
        <v>0.8</v>
      </c>
    </row>
    <row r="33" spans="1:37" x14ac:dyDescent="0.35">
      <c r="A33">
        <f t="shared" si="5"/>
        <v>1.6000000000000008</v>
      </c>
      <c r="B33">
        <v>0.19</v>
      </c>
      <c r="C33" s="3">
        <f t="shared" si="0"/>
        <v>-6.7503928746413491E-2</v>
      </c>
      <c r="D33" s="1">
        <f t="shared" si="6"/>
        <v>1.7471470631055945</v>
      </c>
      <c r="E33" s="1">
        <f t="shared" si="7"/>
        <v>1.814650991852008</v>
      </c>
      <c r="G33" s="2">
        <v>0</v>
      </c>
      <c r="H33" s="2"/>
      <c r="I33" s="2">
        <f t="shared" si="8"/>
        <v>0</v>
      </c>
      <c r="J33" s="1">
        <f t="shared" si="2"/>
        <v>-0.35528383550743942</v>
      </c>
      <c r="L33">
        <f t="shared" si="3"/>
        <v>1.6000000000000008</v>
      </c>
      <c r="M33" s="1">
        <f>+'Figure 3'!I33*1000</f>
        <v>346.64979890390129</v>
      </c>
      <c r="N33" s="1">
        <f t="shared" si="4"/>
        <v>0</v>
      </c>
      <c r="AA33">
        <f t="shared" si="9"/>
        <v>1.6000000000000008</v>
      </c>
      <c r="AB33">
        <v>0.19</v>
      </c>
      <c r="AC33" s="3">
        <f t="shared" si="10"/>
        <v>-3.1194493835370943E-2</v>
      </c>
      <c r="AD33" s="1">
        <f t="shared" si="11"/>
        <v>5.0596240013364282</v>
      </c>
      <c r="AE33" s="1">
        <f t="shared" si="12"/>
        <v>5.0908184951717992</v>
      </c>
      <c r="AG33" s="2">
        <f t="shared" si="14"/>
        <v>-0.36095628732197488</v>
      </c>
      <c r="AH33" s="2"/>
      <c r="AI33" s="2">
        <f t="shared" si="13"/>
        <v>-0.57753005971516003</v>
      </c>
      <c r="AK33">
        <v>0.8</v>
      </c>
    </row>
    <row r="34" spans="1:37" x14ac:dyDescent="0.35">
      <c r="A34">
        <f t="shared" si="5"/>
        <v>1.6500000000000008</v>
      </c>
      <c r="B34">
        <v>0.19</v>
      </c>
      <c r="C34" s="3">
        <f t="shared" si="0"/>
        <v>-7.1123085790845489E-2</v>
      </c>
      <c r="D34" s="1">
        <f t="shared" si="6"/>
        <v>1.6003020624196895</v>
      </c>
      <c r="E34" s="1">
        <f t="shared" si="7"/>
        <v>1.6714251482105351</v>
      </c>
      <c r="G34" s="2">
        <v>0</v>
      </c>
      <c r="H34" s="2"/>
      <c r="I34" s="2">
        <f t="shared" si="8"/>
        <v>0</v>
      </c>
      <c r="J34" s="1">
        <f t="shared" si="2"/>
        <v>-0.37433203047813413</v>
      </c>
      <c r="L34">
        <f t="shared" si="3"/>
        <v>1.6500000000000008</v>
      </c>
      <c r="M34" s="1">
        <f>+'Figure 3'!I34*1000</f>
        <v>337.86359786225592</v>
      </c>
      <c r="N34" s="1">
        <f t="shared" si="4"/>
        <v>0</v>
      </c>
      <c r="AA34">
        <f t="shared" si="9"/>
        <v>1.6500000000000008</v>
      </c>
      <c r="AB34">
        <v>0.19</v>
      </c>
      <c r="AC34" s="3">
        <f t="shared" si="10"/>
        <v>-3.408981947091648E-2</v>
      </c>
      <c r="AD34" s="1">
        <f t="shared" si="11"/>
        <v>4.5394216554753601</v>
      </c>
      <c r="AE34" s="1">
        <f t="shared" si="12"/>
        <v>4.5735114749462769</v>
      </c>
      <c r="AG34" s="2">
        <f t="shared" si="14"/>
        <v>-0.38701593161604608</v>
      </c>
      <c r="AH34" s="2"/>
      <c r="AI34" s="2">
        <f t="shared" si="13"/>
        <v>-0.6385762871664763</v>
      </c>
      <c r="AK34">
        <v>0.8</v>
      </c>
    </row>
    <row r="35" spans="1:37" x14ac:dyDescent="0.35">
      <c r="A35">
        <f t="shared" si="5"/>
        <v>1.7000000000000008</v>
      </c>
      <c r="B35">
        <v>0.19</v>
      </c>
      <c r="C35" s="3">
        <f t="shared" si="0"/>
        <v>-7.467459106315448E-2</v>
      </c>
      <c r="D35" s="1">
        <f t="shared" si="6"/>
        <v>1.4696982310030748</v>
      </c>
      <c r="E35" s="1">
        <f t="shared" si="7"/>
        <v>1.5443728220662294</v>
      </c>
      <c r="G35" s="2">
        <v>0</v>
      </c>
      <c r="H35" s="2"/>
      <c r="I35" s="2">
        <f t="shared" si="8"/>
        <v>0</v>
      </c>
      <c r="J35" s="1">
        <f t="shared" si="2"/>
        <v>-0.39302416349028674</v>
      </c>
      <c r="L35">
        <f t="shared" si="3"/>
        <v>1.7000000000000008</v>
      </c>
      <c r="M35" s="1">
        <f>+'Figure 3'!I35*1000</f>
        <v>329.33678025835474</v>
      </c>
      <c r="N35" s="1">
        <f t="shared" si="4"/>
        <v>0</v>
      </c>
      <c r="AA35">
        <f t="shared" si="9"/>
        <v>1.7000000000000008</v>
      </c>
      <c r="AB35">
        <v>0.19</v>
      </c>
      <c r="AC35" s="3">
        <f t="shared" si="10"/>
        <v>-3.6931023688763678E-2</v>
      </c>
      <c r="AD35" s="1">
        <f t="shared" si="11"/>
        <v>4.1077950364720817</v>
      </c>
      <c r="AE35" s="1">
        <f t="shared" si="12"/>
        <v>4.1447260601608455</v>
      </c>
      <c r="AG35" s="2">
        <f t="shared" si="14"/>
        <v>-0.41150735099127961</v>
      </c>
      <c r="AH35" s="2"/>
      <c r="AI35" s="2">
        <f t="shared" si="13"/>
        <v>-0.69956249668517567</v>
      </c>
      <c r="AK35">
        <v>0.8</v>
      </c>
    </row>
    <row r="36" spans="1:37" x14ac:dyDescent="0.35">
      <c r="A36">
        <f t="shared" si="5"/>
        <v>1.7500000000000009</v>
      </c>
      <c r="B36">
        <v>0.19</v>
      </c>
      <c r="C36" s="3">
        <f t="shared" si="0"/>
        <v>-7.8160927410111811E-2</v>
      </c>
      <c r="D36" s="1">
        <f t="shared" si="6"/>
        <v>1.3527211807699322</v>
      </c>
      <c r="E36" s="1">
        <f t="shared" si="7"/>
        <v>1.430882108180044</v>
      </c>
      <c r="G36" s="2">
        <v>0</v>
      </c>
      <c r="H36" s="2"/>
      <c r="I36" s="2">
        <f t="shared" si="8"/>
        <v>0</v>
      </c>
      <c r="J36" s="1">
        <f t="shared" si="2"/>
        <v>-0.41137330215848322</v>
      </c>
      <c r="L36">
        <f t="shared" si="3"/>
        <v>1.7500000000000009</v>
      </c>
      <c r="M36" s="1">
        <f>+'Figure 3'!I36*1000</f>
        <v>321.0663087459165</v>
      </c>
      <c r="N36" s="1">
        <f t="shared" si="4"/>
        <v>0</v>
      </c>
      <c r="AA36">
        <f t="shared" si="9"/>
        <v>1.7500000000000009</v>
      </c>
      <c r="AB36">
        <v>0.19</v>
      </c>
      <c r="AC36" s="3">
        <f t="shared" si="10"/>
        <v>-3.9720092766329582E-2</v>
      </c>
      <c r="AD36" s="1">
        <f t="shared" si="11"/>
        <v>3.7437531261346484</v>
      </c>
      <c r="AE36" s="1">
        <f t="shared" si="12"/>
        <v>3.7834732189009781</v>
      </c>
      <c r="AG36" s="2">
        <f t="shared" si="14"/>
        <v>-0.43453781486364546</v>
      </c>
      <c r="AH36" s="2"/>
      <c r="AI36" s="2">
        <f t="shared" si="13"/>
        <v>-0.76044117601137995</v>
      </c>
      <c r="AK36">
        <v>0.8</v>
      </c>
    </row>
    <row r="37" spans="1:37" x14ac:dyDescent="0.35">
      <c r="A37">
        <f t="shared" si="5"/>
        <v>1.8000000000000009</v>
      </c>
      <c r="B37">
        <v>0.19</v>
      </c>
      <c r="C37" s="3">
        <f t="shared" si="0"/>
        <v>-8.1584443455620645E-2</v>
      </c>
      <c r="D37" s="1">
        <f t="shared" si="6"/>
        <v>1.2472909150354132</v>
      </c>
      <c r="E37" s="1">
        <f t="shared" si="7"/>
        <v>1.3288753584910338</v>
      </c>
      <c r="G37" s="2">
        <v>0</v>
      </c>
      <c r="H37" s="2"/>
      <c r="I37" s="2">
        <f t="shared" si="8"/>
        <v>0</v>
      </c>
      <c r="J37" s="1">
        <f t="shared" si="2"/>
        <v>-0.42939180766116131</v>
      </c>
      <c r="L37">
        <f t="shared" si="3"/>
        <v>1.8000000000000009</v>
      </c>
      <c r="M37" s="1">
        <f>+'Figure 3'!I37*1000</f>
        <v>313.04808264313493</v>
      </c>
      <c r="N37" s="1">
        <f t="shared" si="4"/>
        <v>0</v>
      </c>
      <c r="AA37">
        <f t="shared" si="9"/>
        <v>1.8000000000000009</v>
      </c>
      <c r="AB37">
        <v>0.19</v>
      </c>
      <c r="AC37" s="3">
        <f t="shared" si="10"/>
        <v>-4.2458905602736671E-2</v>
      </c>
      <c r="AD37" s="1">
        <f t="shared" si="11"/>
        <v>3.4324562459492061</v>
      </c>
      <c r="AE37" s="1">
        <f t="shared" si="12"/>
        <v>3.4749151515519427</v>
      </c>
      <c r="AG37" s="2">
        <f t="shared" si="14"/>
        <v>-0.45620577680654728</v>
      </c>
      <c r="AH37" s="2"/>
      <c r="AI37" s="2">
        <f t="shared" si="13"/>
        <v>-0.8211703982517855</v>
      </c>
      <c r="AK37">
        <v>0.8</v>
      </c>
    </row>
    <row r="38" spans="1:37" x14ac:dyDescent="0.35">
      <c r="A38">
        <f t="shared" si="5"/>
        <v>1.850000000000001</v>
      </c>
      <c r="B38">
        <v>0.19</v>
      </c>
      <c r="C38" s="3">
        <f t="shared" si="0"/>
        <v>-8.4947363104506832E-2</v>
      </c>
      <c r="D38" s="1">
        <f t="shared" si="6"/>
        <v>1.1517318351214787</v>
      </c>
      <c r="E38" s="1">
        <f t="shared" si="7"/>
        <v>1.2366791982259855</v>
      </c>
      <c r="G38" s="2">
        <v>0</v>
      </c>
      <c r="H38" s="2"/>
      <c r="I38" s="2">
        <f t="shared" si="8"/>
        <v>0</v>
      </c>
      <c r="J38" s="1">
        <f t="shared" si="2"/>
        <v>-0.44709138476056226</v>
      </c>
      <c r="L38">
        <f t="shared" si="3"/>
        <v>1.850000000000001</v>
      </c>
      <c r="M38" s="1">
        <f>+'Figure 3'!I38*1000</f>
        <v>305.27718156025867</v>
      </c>
      <c r="N38" s="1">
        <f t="shared" si="4"/>
        <v>0</v>
      </c>
      <c r="AA38">
        <f t="shared" si="9"/>
        <v>1.850000000000001</v>
      </c>
      <c r="AB38">
        <v>0.19</v>
      </c>
      <c r="AC38" s="3">
        <f t="shared" si="10"/>
        <v>-4.5149241321845598E-2</v>
      </c>
      <c r="AD38" s="1">
        <f t="shared" si="11"/>
        <v>3.1631163781508773</v>
      </c>
      <c r="AE38" s="1">
        <f t="shared" si="12"/>
        <v>3.2082656194727228</v>
      </c>
      <c r="AG38" s="2">
        <f t="shared" si="14"/>
        <v>-0.47660172812902613</v>
      </c>
      <c r="AH38" s="2"/>
      <c r="AI38" s="2">
        <f t="shared" si="13"/>
        <v>-0.88171319703869877</v>
      </c>
      <c r="AK38">
        <v>0.8</v>
      </c>
    </row>
    <row r="39" spans="1:37" x14ac:dyDescent="0.35">
      <c r="A39">
        <f t="shared" si="5"/>
        <v>1.900000000000001</v>
      </c>
      <c r="B39">
        <v>0.19</v>
      </c>
      <c r="C39" s="3">
        <f t="shared" si="0"/>
        <v>-8.8251794219761995E-2</v>
      </c>
      <c r="D39" s="1">
        <f t="shared" si="6"/>
        <v>1.0646789385749464</v>
      </c>
      <c r="E39" s="1">
        <f t="shared" si="7"/>
        <v>1.1529307327947085</v>
      </c>
      <c r="G39" s="2">
        <v>0</v>
      </c>
      <c r="H39" s="2"/>
      <c r="I39" s="2">
        <f t="shared" si="8"/>
        <v>0</v>
      </c>
      <c r="J39" s="1">
        <f t="shared" si="2"/>
        <v>-0.46448312747243153</v>
      </c>
      <c r="L39">
        <f t="shared" si="3"/>
        <v>1.900000000000001</v>
      </c>
      <c r="M39" s="1">
        <f>+'Figure 3'!I39*1000</f>
        <v>297.74806483192367</v>
      </c>
      <c r="N39" s="1">
        <f t="shared" si="4"/>
        <v>0</v>
      </c>
      <c r="AA39">
        <f t="shared" si="9"/>
        <v>1.900000000000001</v>
      </c>
      <c r="AB39">
        <v>0.19</v>
      </c>
      <c r="AC39" s="3">
        <f t="shared" si="10"/>
        <v>-4.779278621404974E-2</v>
      </c>
      <c r="AD39" s="1">
        <f t="shared" si="11"/>
        <v>2.9277025772294261</v>
      </c>
      <c r="AE39" s="1">
        <f t="shared" si="12"/>
        <v>2.9754953634434758</v>
      </c>
      <c r="AG39" s="2">
        <f t="shared" si="14"/>
        <v>-0.4958089562929951</v>
      </c>
      <c r="AH39" s="2"/>
      <c r="AI39" s="2">
        <f t="shared" si="13"/>
        <v>-0.94203701695669118</v>
      </c>
      <c r="AK39">
        <v>0.8</v>
      </c>
    </row>
    <row r="40" spans="1:37" x14ac:dyDescent="0.35">
      <c r="A40">
        <f t="shared" si="5"/>
        <v>1.9500000000000011</v>
      </c>
      <c r="B40">
        <v>0.19</v>
      </c>
      <c r="C40" s="3">
        <f t="shared" si="0"/>
        <v>-9.1499736558029052E-2</v>
      </c>
      <c r="D40" s="1">
        <f t="shared" si="6"/>
        <v>0.98500897425669764</v>
      </c>
      <c r="E40" s="1">
        <f t="shared" si="7"/>
        <v>1.0765087108147267</v>
      </c>
      <c r="G40" s="2">
        <v>0</v>
      </c>
      <c r="H40" s="2"/>
      <c r="I40" s="2">
        <f t="shared" si="8"/>
        <v>0</v>
      </c>
      <c r="J40" s="1">
        <f t="shared" si="2"/>
        <v>-0.48157756083173187</v>
      </c>
      <c r="L40">
        <f t="shared" si="3"/>
        <v>1.9500000000000011</v>
      </c>
      <c r="M40" s="1">
        <f>+'Figure 3'!I40*1000</f>
        <v>290.45473459933118</v>
      </c>
      <c r="N40" s="1">
        <f t="shared" si="4"/>
        <v>0</v>
      </c>
      <c r="AA40">
        <f t="shared" si="9"/>
        <v>1.9500000000000011</v>
      </c>
      <c r="AB40">
        <v>0.19</v>
      </c>
      <c r="AC40" s="3">
        <f t="shared" si="10"/>
        <v>-5.0391140084663347E-2</v>
      </c>
      <c r="AD40" s="1">
        <f t="shared" si="11"/>
        <v>2.7201129541028566</v>
      </c>
      <c r="AE40" s="1">
        <f t="shared" si="12"/>
        <v>2.7705040941875199</v>
      </c>
      <c r="AG40" s="2">
        <f t="shared" si="14"/>
        <v>-0.51390422015155801</v>
      </c>
      <c r="AH40" s="2"/>
      <c r="AI40" s="2">
        <f t="shared" si="13"/>
        <v>-1.0021132292955386</v>
      </c>
      <c r="AK40">
        <v>0.8</v>
      </c>
    </row>
    <row r="41" spans="1:37" x14ac:dyDescent="0.35">
      <c r="A41">
        <f t="shared" si="5"/>
        <v>2.0000000000000009</v>
      </c>
      <c r="B41">
        <v>0.19</v>
      </c>
      <c r="C41" s="3">
        <f t="shared" si="0"/>
        <v>-9.4693089038141456E-2</v>
      </c>
      <c r="D41" s="1">
        <f t="shared" si="6"/>
        <v>0.91178913611632395</v>
      </c>
      <c r="E41" s="1">
        <f t="shared" si="7"/>
        <v>1.0064822251544654</v>
      </c>
      <c r="G41" s="2">
        <v>0</v>
      </c>
      <c r="H41" s="2"/>
      <c r="I41" s="2">
        <f t="shared" si="8"/>
        <v>0</v>
      </c>
      <c r="J41" s="1">
        <f t="shared" si="2"/>
        <v>-0.49838467914811291</v>
      </c>
      <c r="L41">
        <f t="shared" si="3"/>
        <v>2.0000000000000009</v>
      </c>
      <c r="M41" s="1">
        <f>+'Figure 3'!I41*1000</f>
        <v>283.39086895596813</v>
      </c>
      <c r="N41" s="1">
        <f t="shared" si="4"/>
        <v>0</v>
      </c>
      <c r="AA41">
        <f t="shared" si="9"/>
        <v>2.0000000000000009</v>
      </c>
      <c r="AB41">
        <v>0.19</v>
      </c>
      <c r="AC41" s="3">
        <f t="shared" si="10"/>
        <v>-5.2945822068753298E-2</v>
      </c>
      <c r="AD41" s="1">
        <f t="shared" si="11"/>
        <v>2.5356281687793576</v>
      </c>
      <c r="AE41" s="1">
        <f t="shared" si="12"/>
        <v>2.5885739908481109</v>
      </c>
      <c r="AG41" s="2">
        <f t="shared" si="14"/>
        <v>-0.53095835231281419</v>
      </c>
      <c r="AH41" s="2"/>
      <c r="AI41" s="2">
        <f t="shared" si="13"/>
        <v>-1.0619167046256288</v>
      </c>
      <c r="AK41">
        <v>0.8</v>
      </c>
    </row>
    <row r="42" spans="1:37" x14ac:dyDescent="0.35">
      <c r="A42">
        <f t="shared" si="5"/>
        <v>2.0500000000000007</v>
      </c>
      <c r="B42">
        <v>0.19</v>
      </c>
      <c r="C42" s="3">
        <f t="shared" si="0"/>
        <v>-9.7833656408871442E-2</v>
      </c>
      <c r="D42" s="1">
        <f t="shared" si="6"/>
        <v>0.84423829484216051</v>
      </c>
      <c r="E42" s="1">
        <f t="shared" si="7"/>
        <v>0.94207195125103205</v>
      </c>
      <c r="G42" s="2">
        <v>0</v>
      </c>
      <c r="H42" s="2"/>
      <c r="I42" s="2">
        <f t="shared" si="8"/>
        <v>0</v>
      </c>
      <c r="J42" s="1">
        <f t="shared" si="2"/>
        <v>-0.5149139810993234</v>
      </c>
      <c r="L42">
        <f t="shared" si="3"/>
        <v>2.0500000000000007</v>
      </c>
      <c r="M42" s="1">
        <f>+'Figure 3'!I42*1000</f>
        <v>276.54993041173651</v>
      </c>
      <c r="N42" s="1">
        <f t="shared" si="4"/>
        <v>0</v>
      </c>
      <c r="AA42">
        <f t="shared" si="9"/>
        <v>2.0500000000000007</v>
      </c>
      <c r="AB42">
        <v>0.19</v>
      </c>
      <c r="AC42" s="3">
        <f t="shared" si="10"/>
        <v>-5.5458275965337298E-2</v>
      </c>
      <c r="AD42" s="1">
        <f t="shared" si="11"/>
        <v>2.3705407601163904</v>
      </c>
      <c r="AE42" s="1">
        <f t="shared" si="12"/>
        <v>2.4259990360817274</v>
      </c>
      <c r="AG42" s="2">
        <f t="shared" si="14"/>
        <v>-0.54703679751382694</v>
      </c>
      <c r="AH42" s="2"/>
      <c r="AI42" s="2">
        <f t="shared" si="13"/>
        <v>-1.1214254349033457</v>
      </c>
      <c r="AK42">
        <v>0.8</v>
      </c>
    </row>
    <row r="43" spans="1:37" x14ac:dyDescent="0.35">
      <c r="A43">
        <f t="shared" si="5"/>
        <v>2.1000000000000005</v>
      </c>
      <c r="B43">
        <v>0.19</v>
      </c>
      <c r="C43" s="3">
        <f t="shared" si="0"/>
        <v>-0.1009231553745097</v>
      </c>
      <c r="D43" s="1">
        <f t="shared" si="6"/>
        <v>0.78169733241087869</v>
      </c>
      <c r="E43" s="1">
        <f t="shared" si="7"/>
        <v>0.88262048778538849</v>
      </c>
      <c r="G43" s="2">
        <v>0</v>
      </c>
      <c r="H43" s="2"/>
      <c r="I43" s="2">
        <f t="shared" si="8"/>
        <v>0</v>
      </c>
      <c r="J43" s="1">
        <f t="shared" si="2"/>
        <v>-0.53117450197110372</v>
      </c>
      <c r="L43">
        <f t="shared" si="3"/>
        <v>2.1000000000000005</v>
      </c>
      <c r="M43" s="1">
        <f>+'Figure 3'!I43*1000</f>
        <v>269.92525398971384</v>
      </c>
      <c r="N43" s="1">
        <f t="shared" si="4"/>
        <v>0</v>
      </c>
      <c r="AA43">
        <f t="shared" si="9"/>
        <v>2.1000000000000005</v>
      </c>
      <c r="AB43">
        <v>0.19</v>
      </c>
      <c r="AC43" s="3">
        <f t="shared" si="10"/>
        <v>-5.7929875137847905E-2</v>
      </c>
      <c r="AD43" s="1">
        <f t="shared" si="11"/>
        <v>2.221897667177454</v>
      </c>
      <c r="AE43" s="1">
        <f t="shared" si="12"/>
        <v>2.279827542315302</v>
      </c>
      <c r="AG43" s="2">
        <f t="shared" si="14"/>
        <v>-0.56220009468456578</v>
      </c>
      <c r="AH43" s="2"/>
      <c r="AI43" s="2">
        <f t="shared" si="13"/>
        <v>-1.1806201988375884</v>
      </c>
      <c r="AK43">
        <v>0.8</v>
      </c>
    </row>
    <row r="44" spans="1:37" x14ac:dyDescent="0.35">
      <c r="A44">
        <f t="shared" si="5"/>
        <v>2.1500000000000004</v>
      </c>
      <c r="B44">
        <v>0.19</v>
      </c>
      <c r="C44" s="3">
        <f t="shared" si="0"/>
        <v>-0.10396322023033348</v>
      </c>
      <c r="D44" s="1">
        <f t="shared" si="6"/>
        <v>0.72360617959250351</v>
      </c>
      <c r="E44" s="1">
        <f t="shared" si="7"/>
        <v>0.82756939982283706</v>
      </c>
      <c r="G44" s="2">
        <v>0</v>
      </c>
      <c r="H44" s="2"/>
      <c r="I44" s="2">
        <f t="shared" si="8"/>
        <v>0</v>
      </c>
      <c r="J44" s="1">
        <f t="shared" si="2"/>
        <v>-0.54717484331754462</v>
      </c>
      <c r="L44">
        <f t="shared" si="3"/>
        <v>2.1500000000000004</v>
      </c>
      <c r="M44" s="1">
        <f>+'Figure 3'!I44*1000</f>
        <v>263.51011850426352</v>
      </c>
      <c r="N44" s="1">
        <f t="shared" si="4"/>
        <v>0</v>
      </c>
      <c r="AA44">
        <f t="shared" si="9"/>
        <v>2.1500000000000004</v>
      </c>
      <c r="AB44">
        <v>0.19</v>
      </c>
      <c r="AC44" s="3">
        <f t="shared" si="10"/>
        <v>-6.0361927022506909E-2</v>
      </c>
      <c r="AD44" s="1">
        <f t="shared" si="11"/>
        <v>2.0873175685170482</v>
      </c>
      <c r="AE44" s="1">
        <f t="shared" si="12"/>
        <v>2.1476794955395553</v>
      </c>
      <c r="AG44" s="2">
        <f t="shared" si="14"/>
        <v>-0.57650430935622865</v>
      </c>
      <c r="AH44" s="2"/>
      <c r="AI44" s="2">
        <f t="shared" si="13"/>
        <v>-1.2394842651158917</v>
      </c>
      <c r="AK44">
        <v>0.8</v>
      </c>
    </row>
    <row r="45" spans="1:37" x14ac:dyDescent="0.35">
      <c r="A45">
        <f t="shared" si="5"/>
        <v>2.2000000000000002</v>
      </c>
      <c r="B45">
        <v>0.19</v>
      </c>
      <c r="C45" s="3">
        <f t="shared" si="0"/>
        <v>-0.10695540805427993</v>
      </c>
      <c r="D45" s="1">
        <f t="shared" si="6"/>
        <v>0.66948585336912481</v>
      </c>
      <c r="E45" s="1">
        <f t="shared" si="7"/>
        <v>0.77644126142340464</v>
      </c>
      <c r="G45" s="2">
        <v>0</v>
      </c>
      <c r="H45" s="2"/>
      <c r="I45" s="2">
        <f t="shared" si="8"/>
        <v>0</v>
      </c>
      <c r="J45" s="1">
        <f t="shared" si="2"/>
        <v>-0.56292320028568388</v>
      </c>
      <c r="L45">
        <f t="shared" si="3"/>
        <v>2.2000000000000002</v>
      </c>
      <c r="M45" s="1">
        <f>+'Figure 3'!I45*1000</f>
        <v>257.29780394470481</v>
      </c>
      <c r="N45" s="1">
        <f t="shared" si="4"/>
        <v>0</v>
      </c>
      <c r="AA45">
        <f t="shared" si="9"/>
        <v>2.2000000000000002</v>
      </c>
      <c r="AB45">
        <v>0.19</v>
      </c>
      <c r="AC45" s="3">
        <f t="shared" si="10"/>
        <v>-6.2755677281664049E-2</v>
      </c>
      <c r="AD45" s="1">
        <f t="shared" si="11"/>
        <v>1.9648588466956622</v>
      </c>
      <c r="AE45" s="1">
        <f t="shared" si="12"/>
        <v>2.0276145239773262</v>
      </c>
      <c r="AG45" s="2">
        <f t="shared" si="14"/>
        <v>-0.59000142219339469</v>
      </c>
      <c r="AH45" s="2"/>
      <c r="AI45" s="2">
        <f t="shared" si="13"/>
        <v>-1.2980031288254683</v>
      </c>
      <c r="AK45">
        <v>0.8</v>
      </c>
    </row>
    <row r="46" spans="1:37" x14ac:dyDescent="0.35">
      <c r="A46">
        <f t="shared" si="5"/>
        <v>2.25</v>
      </c>
      <c r="B46">
        <v>0.19</v>
      </c>
      <c r="C46" s="3">
        <f t="shared" si="0"/>
        <v>-0.10990120349611328</v>
      </c>
      <c r="D46" s="1">
        <f t="shared" si="6"/>
        <v>0.61892426843531512</v>
      </c>
      <c r="E46" s="1">
        <f t="shared" si="7"/>
        <v>0.72882547193142844</v>
      </c>
      <c r="G46" s="2">
        <v>0</v>
      </c>
      <c r="H46" s="2"/>
      <c r="I46" s="2">
        <f t="shared" si="8"/>
        <v>0</v>
      </c>
      <c r="J46" s="1">
        <f t="shared" si="2"/>
        <v>-0.57842738682164885</v>
      </c>
      <c r="L46">
        <f t="shared" si="3"/>
        <v>2.25</v>
      </c>
      <c r="M46" s="1">
        <f>+'Figure 3'!I46*1000</f>
        <v>251.28163737810954</v>
      </c>
      <c r="N46" s="1">
        <f t="shared" si="4"/>
        <v>0</v>
      </c>
      <c r="AA46">
        <f t="shared" si="9"/>
        <v>2.25</v>
      </c>
      <c r="AB46">
        <v>0.19</v>
      </c>
      <c r="AC46" s="3">
        <f t="shared" si="10"/>
        <v>-6.51123136351308E-2</v>
      </c>
      <c r="AD46" s="1">
        <f t="shared" si="11"/>
        <v>1.8529225309673976</v>
      </c>
      <c r="AE46" s="1">
        <f t="shared" si="12"/>
        <v>1.9180348446025284</v>
      </c>
      <c r="AG46" s="2">
        <f t="shared" si="14"/>
        <v>-0.6027396786808954</v>
      </c>
      <c r="AH46" s="2"/>
      <c r="AI46" s="2">
        <f t="shared" si="13"/>
        <v>-1.3561642770320146</v>
      </c>
      <c r="AK46">
        <v>0.8</v>
      </c>
    </row>
    <row r="47" spans="1:37" x14ac:dyDescent="0.35">
      <c r="A47">
        <f t="shared" si="5"/>
        <v>2.2999999999999998</v>
      </c>
      <c r="B47">
        <v>0.19</v>
      </c>
      <c r="C47" s="3">
        <f t="shared" si="0"/>
        <v>-0.11280202320096312</v>
      </c>
      <c r="D47" s="1">
        <f t="shared" si="6"/>
        <v>0.57156492881287035</v>
      </c>
      <c r="E47" s="1">
        <f t="shared" si="7"/>
        <v>0.68436695201383357</v>
      </c>
      <c r="G47" s="2">
        <v>0</v>
      </c>
      <c r="H47" s="2"/>
      <c r="I47" s="2">
        <f t="shared" si="8"/>
        <v>0</v>
      </c>
      <c r="J47" s="1">
        <f t="shared" si="2"/>
        <v>-0.59369485895243745</v>
      </c>
      <c r="L47">
        <f t="shared" si="3"/>
        <v>2.2999999999999998</v>
      </c>
      <c r="M47" s="1">
        <f>+'Figure 3'!I47*1000</f>
        <v>245.45502936630064</v>
      </c>
      <c r="N47" s="1">
        <f t="shared" si="4"/>
        <v>0</v>
      </c>
      <c r="AA47">
        <f t="shared" si="9"/>
        <v>2.2999999999999998</v>
      </c>
      <c r="AB47">
        <v>0.19</v>
      </c>
      <c r="AC47" s="3">
        <f t="shared" si="10"/>
        <v>-6.7432969399010625E-2</v>
      </c>
      <c r="AD47" s="1">
        <f t="shared" si="11"/>
        <v>1.7501798644025466</v>
      </c>
      <c r="AE47" s="1">
        <f t="shared" si="12"/>
        <v>1.8176128338015571</v>
      </c>
      <c r="AG47" s="2">
        <f t="shared" si="14"/>
        <v>-0.6147639043543135</v>
      </c>
      <c r="AH47" s="2"/>
      <c r="AI47" s="2">
        <f t="shared" si="13"/>
        <v>-1.413956980014921</v>
      </c>
      <c r="AK47">
        <v>0.8</v>
      </c>
    </row>
    <row r="48" spans="1:37" x14ac:dyDescent="0.35">
      <c r="A48">
        <f t="shared" si="5"/>
        <v>2.3499999999999996</v>
      </c>
      <c r="B48">
        <v>0.19</v>
      </c>
      <c r="C48" s="3">
        <f t="shared" si="0"/>
        <v>-0.11565921990022583</v>
      </c>
      <c r="D48" s="1">
        <f t="shared" si="6"/>
        <v>0.52709783970907065</v>
      </c>
      <c r="E48" s="1">
        <f t="shared" si="7"/>
        <v>0.64275705960929641</v>
      </c>
      <c r="G48" s="2">
        <v>0</v>
      </c>
      <c r="H48" s="2"/>
      <c r="I48" s="2">
        <f t="shared" si="8"/>
        <v>0</v>
      </c>
      <c r="J48" s="1">
        <f t="shared" si="2"/>
        <v>-0.60873273631697811</v>
      </c>
      <c r="L48">
        <f t="shared" si="3"/>
        <v>2.3499999999999996</v>
      </c>
      <c r="M48" s="1">
        <f>+'Figure 3'!I48*1000</f>
        <v>239.81150254845144</v>
      </c>
      <c r="N48" s="1">
        <f t="shared" si="4"/>
        <v>0</v>
      </c>
      <c r="AA48">
        <f t="shared" si="9"/>
        <v>2.3499999999999996</v>
      </c>
      <c r="AB48">
        <v>0.19</v>
      </c>
      <c r="AC48" s="3">
        <f t="shared" si="10"/>
        <v>-6.9718726758420738E-2</v>
      </c>
      <c r="AD48" s="1">
        <f t="shared" si="11"/>
        <v>1.6555175022157622</v>
      </c>
      <c r="AE48" s="1">
        <f t="shared" si="12"/>
        <v>1.7252362289741829</v>
      </c>
      <c r="AG48" s="2">
        <f t="shared" si="14"/>
        <v>-0.62611578941107116</v>
      </c>
      <c r="AH48" s="2"/>
      <c r="AI48" s="2">
        <f t="shared" si="13"/>
        <v>-1.4713721051160169</v>
      </c>
      <c r="AK48">
        <v>0.8</v>
      </c>
    </row>
    <row r="49" spans="1:37" x14ac:dyDescent="0.35">
      <c r="A49">
        <f t="shared" si="5"/>
        <v>2.3999999999999995</v>
      </c>
      <c r="B49">
        <v>0.19</v>
      </c>
      <c r="C49" s="3">
        <f t="shared" si="0"/>
        <v>-0.11847408619940249</v>
      </c>
      <c r="D49" s="1">
        <f t="shared" si="6"/>
        <v>0.48525214706491671</v>
      </c>
      <c r="E49" s="1">
        <f t="shared" si="7"/>
        <v>0.60372623326431918</v>
      </c>
      <c r="G49" s="2">
        <v>0</v>
      </c>
      <c r="H49" s="2"/>
      <c r="I49" s="2">
        <f t="shared" si="8"/>
        <v>0</v>
      </c>
      <c r="J49" s="1">
        <f t="shared" si="2"/>
        <v>-0.62354782210211834</v>
      </c>
      <c r="L49">
        <f t="shared" si="3"/>
        <v>2.3999999999999995</v>
      </c>
      <c r="M49" s="1">
        <f>+'Figure 3'!I49*1000</f>
        <v>234.34471375787282</v>
      </c>
      <c r="N49" s="1">
        <f t="shared" si="4"/>
        <v>0</v>
      </c>
      <c r="AA49">
        <f t="shared" si="9"/>
        <v>2.3999999999999995</v>
      </c>
      <c r="AB49">
        <v>0.19</v>
      </c>
      <c r="AC49" s="3">
        <f t="shared" si="10"/>
        <v>-7.1970619797762134E-2</v>
      </c>
      <c r="AD49" s="1">
        <f t="shared" si="11"/>
        <v>1.5679955293600625</v>
      </c>
      <c r="AE49" s="1">
        <f t="shared" si="12"/>
        <v>1.6399661491578246</v>
      </c>
      <c r="AG49" s="2">
        <f t="shared" si="14"/>
        <v>-0.63683414606343358</v>
      </c>
      <c r="AH49" s="2"/>
      <c r="AI49" s="2">
        <f t="shared" si="13"/>
        <v>-1.5284019505522402</v>
      </c>
      <c r="AK49">
        <v>0.8</v>
      </c>
    </row>
    <row r="50" spans="1:37" x14ac:dyDescent="0.35">
      <c r="A50">
        <f t="shared" si="5"/>
        <v>2.4499999999999993</v>
      </c>
      <c r="B50">
        <v>0.19</v>
      </c>
      <c r="C50" s="3">
        <f t="shared" si="0"/>
        <v>-0.1212478580894215</v>
      </c>
      <c r="D50" s="1">
        <f t="shared" si="6"/>
        <v>0.44579013329408923</v>
      </c>
      <c r="E50" s="1">
        <f t="shared" si="7"/>
        <v>0.56703799138351063</v>
      </c>
      <c r="G50" s="2">
        <v>0</v>
      </c>
      <c r="H50" s="2"/>
      <c r="I50" s="2">
        <f t="shared" si="8"/>
        <v>0</v>
      </c>
      <c r="J50" s="1">
        <f t="shared" si="2"/>
        <v>-0.63814662152327106</v>
      </c>
      <c r="L50">
        <f t="shared" si="3"/>
        <v>2.4499999999999993</v>
      </c>
      <c r="M50" s="1">
        <f>+'Figure 3'!I50*1000</f>
        <v>229.0484708084179</v>
      </c>
      <c r="N50" s="1">
        <f t="shared" si="4"/>
        <v>0</v>
      </c>
      <c r="AA50">
        <f t="shared" si="9"/>
        <v>2.4499999999999993</v>
      </c>
      <c r="AB50">
        <v>0.19</v>
      </c>
      <c r="AC50" s="3">
        <f t="shared" si="10"/>
        <v>-7.4189637309777332E-2</v>
      </c>
      <c r="AD50" s="1">
        <f t="shared" si="11"/>
        <v>1.4868149300351046</v>
      </c>
      <c r="AE50" s="1">
        <f t="shared" si="12"/>
        <v>1.5610045673448818</v>
      </c>
      <c r="AG50" s="2">
        <f t="shared" si="14"/>
        <v>-0.64695514158395695</v>
      </c>
      <c r="AH50" s="2"/>
      <c r="AI50" s="2">
        <f t="shared" si="13"/>
        <v>-1.5850400968806941</v>
      </c>
      <c r="AK50">
        <v>0.8</v>
      </c>
    </row>
    <row r="51" spans="1:37" x14ac:dyDescent="0.35">
      <c r="A51">
        <f t="shared" si="5"/>
        <v>2.4999999999999991</v>
      </c>
      <c r="B51">
        <v>0.19</v>
      </c>
      <c r="C51" s="3">
        <f t="shared" si="0"/>
        <v>-0.1239817182053204</v>
      </c>
      <c r="D51" s="1">
        <f t="shared" si="6"/>
        <v>0.40850228629403462</v>
      </c>
      <c r="E51" s="1">
        <f t="shared" si="7"/>
        <v>0.53248400449935507</v>
      </c>
      <c r="G51" s="2">
        <v>0</v>
      </c>
      <c r="H51" s="2"/>
      <c r="I51" s="2">
        <f t="shared" si="8"/>
        <v>0</v>
      </c>
      <c r="J51" s="1">
        <f t="shared" si="2"/>
        <v>-0.65253535897537052</v>
      </c>
      <c r="L51">
        <f t="shared" si="3"/>
        <v>2.4999999999999991</v>
      </c>
      <c r="M51" s="1">
        <f>+'Figure 3'!I51*1000</f>
        <v>223.91674489335412</v>
      </c>
      <c r="N51" s="1">
        <f t="shared" si="4"/>
        <v>0</v>
      </c>
      <c r="AA51">
        <f t="shared" si="9"/>
        <v>2.4999999999999991</v>
      </c>
      <c r="AB51">
        <v>0.19</v>
      </c>
      <c r="AC51" s="3">
        <f t="shared" si="10"/>
        <v>-7.6376725402496445E-2</v>
      </c>
      <c r="AD51" s="1">
        <f t="shared" si="11"/>
        <v>1.411292116102846</v>
      </c>
      <c r="AE51" s="1">
        <f t="shared" si="12"/>
        <v>1.4876688415053425</v>
      </c>
      <c r="AG51" s="2">
        <f t="shared" si="14"/>
        <v>-0.65651250963831609</v>
      </c>
      <c r="AH51" s="2"/>
      <c r="AI51" s="2">
        <f t="shared" si="13"/>
        <v>-1.6412812740957896</v>
      </c>
      <c r="AK51">
        <v>0.8</v>
      </c>
    </row>
    <row r="52" spans="1:37" x14ac:dyDescent="0.35">
      <c r="A52">
        <f t="shared" si="5"/>
        <v>2.5499999999999989</v>
      </c>
      <c r="B52">
        <v>0.19</v>
      </c>
      <c r="C52" s="3">
        <f t="shared" si="0"/>
        <v>-0.12667679885379213</v>
      </c>
      <c r="D52" s="1">
        <f t="shared" si="6"/>
        <v>0.37320322431678266</v>
      </c>
      <c r="E52" s="1">
        <f t="shared" si="7"/>
        <v>0.49988002317057489</v>
      </c>
      <c r="G52" s="2">
        <v>0</v>
      </c>
      <c r="H52" s="2"/>
      <c r="I52" s="2">
        <f t="shared" si="8"/>
        <v>0</v>
      </c>
      <c r="J52" s="1">
        <f t="shared" si="2"/>
        <v>-0.66671999396732695</v>
      </c>
      <c r="M52" s="2"/>
      <c r="N52" s="2"/>
      <c r="AA52">
        <f t="shared" si="9"/>
        <v>2.5499999999999989</v>
      </c>
      <c r="AB52">
        <v>0.19</v>
      </c>
      <c r="AC52" s="3">
        <f t="shared" si="10"/>
        <v>-7.8532789921273841E-2</v>
      </c>
      <c r="AD52" s="1">
        <f t="shared" si="11"/>
        <v>1.3408387896503653</v>
      </c>
      <c r="AE52" s="1">
        <f t="shared" si="12"/>
        <v>1.4193715795716391</v>
      </c>
      <c r="AG52" s="2">
        <f t="shared" si="14"/>
        <v>-0.6655377421919787</v>
      </c>
      <c r="AH52" s="2"/>
      <c r="AI52" s="2">
        <f t="shared" si="13"/>
        <v>-1.697121242589545</v>
      </c>
      <c r="AK52">
        <v>0.8</v>
      </c>
    </row>
    <row r="53" spans="1:37" x14ac:dyDescent="0.35">
      <c r="A53">
        <f t="shared" si="5"/>
        <v>2.5999999999999988</v>
      </c>
      <c r="B53">
        <v>0.19</v>
      </c>
      <c r="C53" s="3">
        <f t="shared" si="0"/>
        <v>-0.12933418482899273</v>
      </c>
      <c r="D53" s="1">
        <f t="shared" si="6"/>
        <v>0.33972830820964495</v>
      </c>
      <c r="E53" s="1">
        <f t="shared" si="7"/>
        <v>0.46906249303863756</v>
      </c>
      <c r="G53" s="2">
        <v>0</v>
      </c>
      <c r="H53" s="2"/>
      <c r="I53" s="2">
        <f t="shared" si="8"/>
        <v>0</v>
      </c>
      <c r="J53" s="1">
        <f t="shared" si="2"/>
        <v>-0.68070623594206703</v>
      </c>
      <c r="M53" s="2"/>
      <c r="N53" s="2"/>
      <c r="AA53">
        <f t="shared" si="9"/>
        <v>2.5999999999999988</v>
      </c>
      <c r="AB53">
        <v>0.19</v>
      </c>
      <c r="AC53" s="3">
        <f t="shared" si="10"/>
        <v>-8.0658698701434314E-2</v>
      </c>
      <c r="AD53" s="1">
        <f t="shared" si="11"/>
        <v>1.2749458803322875</v>
      </c>
      <c r="AE53" s="1">
        <f t="shared" si="12"/>
        <v>1.3556045790337219</v>
      </c>
      <c r="AG53" s="2">
        <f t="shared" si="14"/>
        <v>-0.67406026400907004</v>
      </c>
      <c r="AH53" s="2"/>
      <c r="AI53" s="2">
        <f t="shared" si="13"/>
        <v>-1.7525566864235813</v>
      </c>
      <c r="AK53">
        <v>0.8</v>
      </c>
    </row>
    <row r="54" spans="1:37" x14ac:dyDescent="0.35">
      <c r="A54">
        <f t="shared" si="5"/>
        <v>2.6499999999999986</v>
      </c>
      <c r="B54">
        <v>0.19</v>
      </c>
      <c r="C54" s="3">
        <f t="shared" si="0"/>
        <v>-0.1319549160341365</v>
      </c>
      <c r="D54" s="1">
        <f t="shared" si="6"/>
        <v>0.30793080941202522</v>
      </c>
      <c r="E54" s="1">
        <f t="shared" si="7"/>
        <v>0.43988572544616167</v>
      </c>
      <c r="G54" s="2">
        <v>0</v>
      </c>
      <c r="H54" s="2"/>
      <c r="I54" s="2">
        <f t="shared" si="8"/>
        <v>0</v>
      </c>
      <c r="J54" s="1">
        <f t="shared" si="2"/>
        <v>-0.69449955807440267</v>
      </c>
      <c r="M54" s="2"/>
      <c r="N54" s="2"/>
      <c r="AA54">
        <f t="shared" si="9"/>
        <v>2.6499999999999986</v>
      </c>
      <c r="AB54">
        <v>0.19</v>
      </c>
      <c r="AC54" s="3">
        <f t="shared" si="10"/>
        <v>-8.2755283665549309E-2</v>
      </c>
      <c r="AD54" s="1">
        <f t="shared" si="11"/>
        <v>1.2131706268524303</v>
      </c>
      <c r="AE54" s="1">
        <f t="shared" si="12"/>
        <v>1.2959259105179797</v>
      </c>
      <c r="AG54" s="2">
        <f t="shared" si="14"/>
        <v>-0.68210759152823341</v>
      </c>
      <c r="AH54" s="2"/>
      <c r="AI54" s="2">
        <f t="shared" si="13"/>
        <v>-1.8075851175498177</v>
      </c>
      <c r="AK54">
        <v>0.8</v>
      </c>
    </row>
    <row r="55" spans="1:37" x14ac:dyDescent="0.35">
      <c r="A55">
        <f t="shared" si="5"/>
        <v>2.6999999999999984</v>
      </c>
      <c r="B55">
        <v>0.19</v>
      </c>
      <c r="C55" s="3">
        <f t="shared" si="0"/>
        <v>-0.13453998992473448</v>
      </c>
      <c r="D55" s="1">
        <f t="shared" si="6"/>
        <v>0.27767953013239843</v>
      </c>
      <c r="E55" s="1">
        <f t="shared" si="7"/>
        <v>0.4122195200571328</v>
      </c>
      <c r="G55" s="2">
        <v>0</v>
      </c>
      <c r="H55" s="2"/>
      <c r="I55" s="2">
        <f t="shared" si="8"/>
        <v>0</v>
      </c>
      <c r="J55" s="1">
        <f t="shared" si="2"/>
        <v>-0.70810521013018146</v>
      </c>
      <c r="M55" s="2"/>
      <c r="N55" s="2"/>
      <c r="AA55">
        <f t="shared" si="9"/>
        <v>2.6999999999999984</v>
      </c>
      <c r="AB55">
        <v>0.19</v>
      </c>
      <c r="AC55" s="3">
        <f t="shared" si="10"/>
        <v>-8.482334277802768E-2</v>
      </c>
      <c r="AD55" s="1">
        <f t="shared" si="11"/>
        <v>1.1551261071889087</v>
      </c>
      <c r="AE55" s="1">
        <f t="shared" si="12"/>
        <v>1.2399494499669363</v>
      </c>
      <c r="AG55" s="2">
        <f t="shared" si="14"/>
        <v>-0.68970547769647672</v>
      </c>
      <c r="AH55" s="2"/>
      <c r="AI55" s="2">
        <f t="shared" si="13"/>
        <v>-1.8622047897804861</v>
      </c>
      <c r="AK55">
        <v>0.8</v>
      </c>
    </row>
    <row r="56" spans="1:37" x14ac:dyDescent="0.35">
      <c r="A56">
        <f t="shared" si="5"/>
        <v>2.7499999999999982</v>
      </c>
      <c r="B56">
        <v>0.19</v>
      </c>
      <c r="C56" s="3">
        <f t="shared" si="0"/>
        <v>-0.13709036378784117</v>
      </c>
      <c r="D56" s="1">
        <f t="shared" si="6"/>
        <v>0.24885679362171187</v>
      </c>
      <c r="E56" s="1">
        <f t="shared" si="7"/>
        <v>0.38594715740955299</v>
      </c>
      <c r="G56" s="2">
        <v>0</v>
      </c>
      <c r="H56" s="2"/>
      <c r="I56" s="2">
        <f t="shared" si="8"/>
        <v>0</v>
      </c>
      <c r="J56" s="1">
        <f t="shared" si="2"/>
        <v>-0.72152823046232195</v>
      </c>
      <c r="M56" s="2"/>
      <c r="N56" s="2"/>
      <c r="AA56">
        <f t="shared" si="9"/>
        <v>2.7499999999999982</v>
      </c>
      <c r="AB56">
        <v>0.19</v>
      </c>
      <c r="AC56" s="3">
        <f t="shared" si="10"/>
        <v>-8.6863641868513045E-2</v>
      </c>
      <c r="AD56" s="1">
        <f t="shared" si="11"/>
        <v>1.1004726925624815</v>
      </c>
      <c r="AE56" s="1">
        <f t="shared" si="12"/>
        <v>1.1873363344309946</v>
      </c>
      <c r="AG56" s="2">
        <f t="shared" si="14"/>
        <v>-0.69687804416379096</v>
      </c>
      <c r="AH56" s="2"/>
      <c r="AI56" s="2">
        <f t="shared" si="13"/>
        <v>-1.9164146214504238</v>
      </c>
      <c r="AK56">
        <v>0.8</v>
      </c>
    </row>
    <row r="57" spans="1:37" x14ac:dyDescent="0.35">
      <c r="A57">
        <f t="shared" si="5"/>
        <v>2.799999999999998</v>
      </c>
      <c r="B57">
        <v>0.19</v>
      </c>
      <c r="C57" s="3">
        <f t="shared" si="0"/>
        <v>-0.13960695687034508</v>
      </c>
      <c r="D57" s="1">
        <f t="shared" si="6"/>
        <v>0.22135673906105202</v>
      </c>
      <c r="E57" s="1">
        <f t="shared" si="7"/>
        <v>0.3609636959313971</v>
      </c>
      <c r="G57" s="2">
        <v>0</v>
      </c>
      <c r="H57" s="2"/>
      <c r="I57" s="2">
        <f t="shared" si="8"/>
        <v>0</v>
      </c>
      <c r="J57" s="1">
        <f t="shared" si="2"/>
        <v>-0.73477345721234255</v>
      </c>
      <c r="M57" s="2"/>
      <c r="N57" s="2"/>
      <c r="AA57">
        <f t="shared" si="9"/>
        <v>2.799999999999998</v>
      </c>
      <c r="AB57">
        <v>0.19</v>
      </c>
      <c r="AC57" s="3">
        <f t="shared" si="10"/>
        <v>-8.8876916334516151E-2</v>
      </c>
      <c r="AD57" s="1">
        <f t="shared" si="11"/>
        <v>1.0489110249670857</v>
      </c>
      <c r="AE57" s="1">
        <f t="shared" si="12"/>
        <v>1.1377879413016019</v>
      </c>
      <c r="AG57" s="2">
        <f t="shared" si="14"/>
        <v>-0.70364790208524208</v>
      </c>
      <c r="AH57" s="2"/>
      <c r="AI57" s="2">
        <f t="shared" si="13"/>
        <v>-1.9702141258386765</v>
      </c>
      <c r="AK57">
        <v>0.8</v>
      </c>
    </row>
    <row r="58" spans="1:37" x14ac:dyDescent="0.35">
      <c r="A58">
        <f t="shared" si="5"/>
        <v>2.8499999999999979</v>
      </c>
      <c r="B58">
        <v>0.19</v>
      </c>
      <c r="C58" s="3">
        <f t="shared" si="0"/>
        <v>-0.14209065236814206</v>
      </c>
      <c r="D58" s="1">
        <f t="shared" si="6"/>
        <v>0.19508386849850745</v>
      </c>
      <c r="E58" s="1">
        <f t="shared" si="7"/>
        <v>0.33717452086664945</v>
      </c>
      <c r="G58" s="2">
        <v>0</v>
      </c>
      <c r="H58" s="2"/>
      <c r="I58" s="2">
        <f t="shared" si="8"/>
        <v>0</v>
      </c>
      <c r="J58" s="1">
        <f t="shared" si="2"/>
        <v>-0.74784553877969506</v>
      </c>
      <c r="M58" s="2"/>
      <c r="N58" s="2"/>
      <c r="AA58">
        <f t="shared" si="9"/>
        <v>2.8499999999999979</v>
      </c>
      <c r="AB58">
        <v>0.19</v>
      </c>
      <c r="AC58" s="3">
        <f t="shared" si="10"/>
        <v>-9.08638727327538E-2</v>
      </c>
      <c r="AD58" s="1">
        <f t="shared" si="11"/>
        <v>1.0001762104785632</v>
      </c>
      <c r="AE58" s="1">
        <f t="shared" si="12"/>
        <v>1.091040083211317</v>
      </c>
      <c r="AG58" s="2">
        <f t="shared" si="14"/>
        <v>-0.71003626264023367</v>
      </c>
      <c r="AH58" s="2"/>
      <c r="AI58" s="2">
        <f t="shared" si="13"/>
        <v>-2.0236033485246643</v>
      </c>
      <c r="AK58">
        <v>0.8</v>
      </c>
    </row>
    <row r="59" spans="1:37" x14ac:dyDescent="0.35">
      <c r="A59">
        <f t="shared" si="5"/>
        <v>2.8999999999999977</v>
      </c>
      <c r="B59">
        <v>0.19</v>
      </c>
      <c r="C59" s="3">
        <f t="shared" si="0"/>
        <v>-0.1445422992869646</v>
      </c>
      <c r="D59" s="1">
        <f t="shared" si="6"/>
        <v>0.16995180338942029</v>
      </c>
      <c r="E59" s="1">
        <f t="shared" si="7"/>
        <v>0.31449410267638478</v>
      </c>
      <c r="G59" s="2">
        <v>0</v>
      </c>
      <c r="H59" s="2"/>
      <c r="I59" s="2">
        <f t="shared" si="8"/>
        <v>0</v>
      </c>
      <c r="J59" s="1">
        <f t="shared" si="2"/>
        <v>-0.76074894361560319</v>
      </c>
      <c r="M59" s="2"/>
      <c r="N59" s="2"/>
      <c r="AA59">
        <f t="shared" si="9"/>
        <v>2.8999999999999977</v>
      </c>
      <c r="AB59">
        <v>0.19</v>
      </c>
      <c r="AC59" s="3">
        <f t="shared" si="10"/>
        <v>-9.2825190267811789E-2</v>
      </c>
      <c r="AD59" s="1">
        <f t="shared" si="11"/>
        <v>0.95403298962740046</v>
      </c>
      <c r="AE59" s="1">
        <f t="shared" si="12"/>
        <v>1.0468581798952123</v>
      </c>
      <c r="AG59" s="2">
        <f t="shared" si="14"/>
        <v>-0.71606303825823581</v>
      </c>
      <c r="AH59" s="2"/>
      <c r="AI59" s="2">
        <f t="shared" si="13"/>
        <v>-2.076582810948882</v>
      </c>
      <c r="AK59">
        <v>0.8</v>
      </c>
    </row>
    <row r="60" spans="1:37" x14ac:dyDescent="0.35">
      <c r="A60">
        <f t="shared" si="5"/>
        <v>2.9499999999999975</v>
      </c>
      <c r="B60">
        <v>0.19</v>
      </c>
      <c r="C60" s="3">
        <f t="shared" si="0"/>
        <v>-0.14696271418467621</v>
      </c>
      <c r="D60" s="1">
        <f t="shared" si="6"/>
        <v>0.14588221627327869</v>
      </c>
      <c r="E60" s="1">
        <f t="shared" si="7"/>
        <v>0.29284493045795479</v>
      </c>
      <c r="G60" s="2">
        <v>0</v>
      </c>
      <c r="H60" s="2"/>
      <c r="I60" s="2">
        <f t="shared" si="8"/>
        <v>0</v>
      </c>
      <c r="J60" s="1">
        <f t="shared" si="2"/>
        <v>-0.77348796939303266</v>
      </c>
      <c r="M60" s="2"/>
      <c r="N60" s="2"/>
      <c r="AA60">
        <f t="shared" si="9"/>
        <v>2.9499999999999975</v>
      </c>
      <c r="AB60">
        <v>0.19</v>
      </c>
      <c r="AC60" s="3">
        <f t="shared" si="10"/>
        <v>-9.476152218598112E-2</v>
      </c>
      <c r="AD60" s="1">
        <f t="shared" si="11"/>
        <v>0.9102716982291752</v>
      </c>
      <c r="AE60" s="1">
        <f t="shared" si="12"/>
        <v>1.0050332204151564</v>
      </c>
      <c r="AG60" s="2">
        <f t="shared" si="14"/>
        <v>-0.72174693543423896</v>
      </c>
      <c r="AH60" s="2"/>
      <c r="AI60" s="2">
        <f t="shared" si="13"/>
        <v>-2.1291534595310031</v>
      </c>
      <c r="AK60">
        <v>0.8</v>
      </c>
    </row>
    <row r="61" spans="1:37" x14ac:dyDescent="0.35">
      <c r="A61">
        <f t="shared" si="5"/>
        <v>2.9999999999999973</v>
      </c>
      <c r="B61">
        <v>0.19</v>
      </c>
      <c r="C61" s="3">
        <f t="shared" si="0"/>
        <v>-0.14935268280397967</v>
      </c>
      <c r="D61" s="1">
        <f t="shared" si="6"/>
        <v>0.12280390945066721</v>
      </c>
      <c r="E61" s="1">
        <f t="shared" si="7"/>
        <v>0.27215659225464695</v>
      </c>
      <c r="G61" s="2">
        <v>0</v>
      </c>
      <c r="H61" s="2"/>
      <c r="I61" s="2">
        <f t="shared" si="8"/>
        <v>0</v>
      </c>
      <c r="J61" s="1">
        <f t="shared" si="2"/>
        <v>-0.78606675159989303</v>
      </c>
      <c r="M61" s="2"/>
      <c r="N61" s="2"/>
      <c r="AA61">
        <f t="shared" si="9"/>
        <v>2.9999999999999973</v>
      </c>
      <c r="AB61">
        <v>0.19</v>
      </c>
      <c r="AC61" s="3">
        <f t="shared" si="10"/>
        <v>-9.6673497081423823E-2</v>
      </c>
      <c r="AD61" s="1">
        <f t="shared" si="11"/>
        <v>0.86870487171774546</v>
      </c>
      <c r="AE61" s="1">
        <f t="shared" si="12"/>
        <v>0.96537836879916927</v>
      </c>
      <c r="AG61" s="2">
        <f t="shared" si="14"/>
        <v>-0.72710553992365945</v>
      </c>
      <c r="AH61" s="2"/>
      <c r="AI61" s="2">
        <f t="shared" si="13"/>
        <v>-2.1813166197709766</v>
      </c>
      <c r="AK61">
        <v>0.8</v>
      </c>
    </row>
    <row r="62" spans="1:37" x14ac:dyDescent="0.35">
      <c r="A62">
        <f t="shared" si="5"/>
        <v>3.0499999999999972</v>
      </c>
      <c r="B62">
        <v>0.19</v>
      </c>
      <c r="C62" s="3">
        <f t="shared" si="0"/>
        <v>-0.15171296160370551</v>
      </c>
      <c r="D62" s="1">
        <f t="shared" si="6"/>
        <v>0.10065201757523479</v>
      </c>
      <c r="E62" s="1">
        <f t="shared" si="7"/>
        <v>0.25236497917894019</v>
      </c>
      <c r="G62" s="2">
        <v>0</v>
      </c>
      <c r="H62" s="2"/>
      <c r="I62" s="2">
        <f t="shared" si="8"/>
        <v>0</v>
      </c>
      <c r="J62" s="1">
        <f t="shared" si="2"/>
        <v>-0.79848927159845007</v>
      </c>
      <c r="M62" s="2"/>
      <c r="N62" s="2"/>
      <c r="AA62">
        <f t="shared" si="9"/>
        <v>3.0499999999999972</v>
      </c>
      <c r="AB62">
        <v>0.19</v>
      </c>
      <c r="AC62" s="3">
        <f t="shared" si="10"/>
        <v>-9.8561720121204524E-2</v>
      </c>
      <c r="AD62" s="1">
        <f t="shared" si="11"/>
        <v>0.829164376443982</v>
      </c>
      <c r="AE62" s="1">
        <f t="shared" si="12"/>
        <v>0.92772609656518656</v>
      </c>
      <c r="AG62" s="2">
        <f t="shared" si="14"/>
        <v>-0.73215539502381244</v>
      </c>
      <c r="AH62" s="2"/>
      <c r="AI62" s="2">
        <f t="shared" si="13"/>
        <v>-2.2330739548226259</v>
      </c>
      <c r="AK62">
        <v>0.8</v>
      </c>
    </row>
    <row r="63" spans="1:37" x14ac:dyDescent="0.35">
      <c r="A63">
        <f t="shared" si="5"/>
        <v>3.099999999999997</v>
      </c>
      <c r="B63">
        <v>0.19</v>
      </c>
      <c r="C63" s="3">
        <f t="shared" si="0"/>
        <v>-0.15404427919615021</v>
      </c>
      <c r="D63" s="1">
        <f t="shared" si="6"/>
        <v>7.9367315129050597E-2</v>
      </c>
      <c r="E63" s="1">
        <f t="shared" si="7"/>
        <v>0.23341159432520087</v>
      </c>
      <c r="G63" s="2">
        <v>0</v>
      </c>
      <c r="H63" s="2"/>
      <c r="I63" s="2">
        <f t="shared" si="8"/>
        <v>0</v>
      </c>
      <c r="J63" s="1">
        <f t="shared" si="2"/>
        <v>-0.81075936419026429</v>
      </c>
      <c r="M63" s="2"/>
      <c r="N63" s="2"/>
      <c r="AA63">
        <f t="shared" si="9"/>
        <v>3.099999999999997</v>
      </c>
      <c r="AB63">
        <v>0.19</v>
      </c>
      <c r="AC63" s="3">
        <f t="shared" si="10"/>
        <v>-0.10042677419516031</v>
      </c>
      <c r="AD63" s="1">
        <f t="shared" si="11"/>
        <v>0.79149897491603971</v>
      </c>
      <c r="AE63" s="1">
        <f t="shared" si="12"/>
        <v>0.89192574911120004</v>
      </c>
      <c r="AG63" s="2">
        <f t="shared" si="14"/>
        <v>-0.73691207357595123</v>
      </c>
      <c r="AH63" s="2"/>
      <c r="AI63" s="2">
        <f t="shared" si="13"/>
        <v>-2.2844274280854466</v>
      </c>
      <c r="AK63">
        <v>0.8</v>
      </c>
    </row>
    <row r="64" spans="1:37" x14ac:dyDescent="0.35">
      <c r="A64">
        <f t="shared" si="5"/>
        <v>3.1499999999999968</v>
      </c>
      <c r="B64">
        <v>0.19</v>
      </c>
      <c r="C64" s="3">
        <f t="shared" si="0"/>
        <v>-0.15634733769729575</v>
      </c>
      <c r="D64" s="1">
        <f t="shared" si="6"/>
        <v>5.8895613019647186E-2</v>
      </c>
      <c r="E64" s="1">
        <f t="shared" si="7"/>
        <v>0.21524295071694288</v>
      </c>
      <c r="G64" s="2">
        <v>0</v>
      </c>
      <c r="H64" s="2"/>
      <c r="I64" s="2">
        <f t="shared" si="8"/>
        <v>0</v>
      </c>
      <c r="J64" s="1">
        <f t="shared" si="2"/>
        <v>-0.8228807247226092</v>
      </c>
      <c r="M64" s="2"/>
      <c r="N64" s="2"/>
      <c r="AA64">
        <f t="shared" si="9"/>
        <v>3.1499999999999968</v>
      </c>
      <c r="AB64">
        <v>0.19</v>
      </c>
      <c r="AC64" s="3">
        <f t="shared" si="10"/>
        <v>-0.1022692209960767</v>
      </c>
      <c r="AD64" s="1">
        <f t="shared" si="11"/>
        <v>0.75557225026426345</v>
      </c>
      <c r="AE64" s="1">
        <f t="shared" si="12"/>
        <v>0.85784147126034016</v>
      </c>
      <c r="AG64" s="2">
        <f t="shared" si="14"/>
        <v>-0.74139024425710121</v>
      </c>
      <c r="AH64" s="2"/>
      <c r="AI64" s="2">
        <f t="shared" si="13"/>
        <v>-2.3353792694098665</v>
      </c>
      <c r="AK64">
        <v>0.8</v>
      </c>
    </row>
    <row r="65" spans="1:37" x14ac:dyDescent="0.35">
      <c r="A65">
        <f t="shared" si="5"/>
        <v>3.1999999999999966</v>
      </c>
      <c r="B65">
        <v>0.19</v>
      </c>
      <c r="C65" s="3">
        <f t="shared" si="0"/>
        <v>-0.15862281399617173</v>
      </c>
      <c r="D65" s="1">
        <f t="shared" si="6"/>
        <v>3.9187231188032134E-2</v>
      </c>
      <c r="E65" s="1">
        <f t="shared" si="7"/>
        <v>0.19781004518420375</v>
      </c>
      <c r="G65" s="2">
        <v>0</v>
      </c>
      <c r="H65" s="2"/>
      <c r="I65" s="2">
        <f t="shared" si="8"/>
        <v>0</v>
      </c>
      <c r="J65" s="1">
        <f t="shared" si="2"/>
        <v>-0.83485691576932486</v>
      </c>
      <c r="M65" s="2"/>
      <c r="N65" s="2"/>
      <c r="AA65">
        <f t="shared" si="9"/>
        <v>3.1999999999999966</v>
      </c>
      <c r="AB65">
        <v>0.19</v>
      </c>
      <c r="AC65" s="3">
        <f t="shared" si="10"/>
        <v>-0.10408960203517749</v>
      </c>
      <c r="AD65" s="1">
        <f t="shared" si="11"/>
        <v>0.72126082956498117</v>
      </c>
      <c r="AE65" s="1">
        <f t="shared" si="12"/>
        <v>0.82535043160015875</v>
      </c>
      <c r="AG65" s="2">
        <f t="shared" si="14"/>
        <v>-0.74560373267340885</v>
      </c>
      <c r="AH65" s="2"/>
      <c r="AI65" s="2">
        <f t="shared" si="13"/>
        <v>-2.3859319445549056</v>
      </c>
      <c r="AK65">
        <v>0.8</v>
      </c>
    </row>
    <row r="66" spans="1:37" x14ac:dyDescent="0.35">
      <c r="A66">
        <f t="shared" si="5"/>
        <v>3.2499999999999964</v>
      </c>
      <c r="B66">
        <v>0.19</v>
      </c>
      <c r="C66" s="3">
        <f t="shared" si="0"/>
        <v>-0.16087136094910226</v>
      </c>
      <c r="D66" s="1">
        <f t="shared" si="6"/>
        <v>2.0196536276642529E-2</v>
      </c>
      <c r="E66" s="1">
        <f t="shared" si="7"/>
        <v>0.1810678972257449</v>
      </c>
      <c r="G66" s="2">
        <v>0</v>
      </c>
      <c r="H66" s="2"/>
      <c r="I66" s="2">
        <f t="shared" si="8"/>
        <v>0</v>
      </c>
      <c r="J66" s="1">
        <f t="shared" si="2"/>
        <v>-0.84669137341632772</v>
      </c>
      <c r="M66" s="2"/>
      <c r="N66" s="2"/>
      <c r="AA66">
        <f t="shared" si="9"/>
        <v>3.2499999999999964</v>
      </c>
      <c r="AB66">
        <v>0.19</v>
      </c>
      <c r="AC66" s="3">
        <f t="shared" si="10"/>
        <v>-0.10588843959752191</v>
      </c>
      <c r="AD66" s="1">
        <f t="shared" si="11"/>
        <v>0.68845285698011272</v>
      </c>
      <c r="AE66" s="1">
        <f t="shared" si="12"/>
        <v>0.79434129657763464</v>
      </c>
      <c r="AG66" s="2">
        <f t="shared" si="14"/>
        <v>-0.74956557771563515</v>
      </c>
      <c r="AH66" s="2"/>
      <c r="AI66" s="2">
        <f t="shared" si="13"/>
        <v>-2.4360881275758115</v>
      </c>
      <c r="AK66">
        <v>0.8</v>
      </c>
    </row>
    <row r="67" spans="1:37" x14ac:dyDescent="0.35">
      <c r="A67">
        <f t="shared" si="5"/>
        <v>3.2999999999999963</v>
      </c>
      <c r="B67">
        <v>0.19</v>
      </c>
      <c r="C67" s="3">
        <f t="shared" ref="C67:C101" si="15">0.1095-B67*LN((1+A67)/1.0242)</f>
        <v>-0.16309360850410859</v>
      </c>
      <c r="D67" s="1">
        <f t="shared" si="6"/>
        <v>1.8815351736622965E-3</v>
      </c>
      <c r="E67" s="1">
        <f t="shared" si="7"/>
        <v>0.16497514367777089</v>
      </c>
      <c r="G67" s="2">
        <v>0</v>
      </c>
      <c r="H67" s="2"/>
      <c r="I67" s="2">
        <f t="shared" si="8"/>
        <v>0</v>
      </c>
      <c r="J67" s="1">
        <f t="shared" ref="J67:J101" si="16">+C67/B67</f>
        <v>-0.85838741317951883</v>
      </c>
      <c r="M67" s="2"/>
      <c r="N67" s="2"/>
      <c r="AA67">
        <f t="shared" si="9"/>
        <v>3.2999999999999963</v>
      </c>
      <c r="AB67">
        <v>0.19</v>
      </c>
      <c r="AC67" s="3">
        <f t="shared" si="10"/>
        <v>-0.10766623764152698</v>
      </c>
      <c r="AD67" s="1">
        <f t="shared" si="11"/>
        <v>0.65704667665758665</v>
      </c>
      <c r="AE67" s="1">
        <f t="shared" si="12"/>
        <v>0.76471291429911359</v>
      </c>
      <c r="AG67" s="2">
        <f t="shared" si="14"/>
        <v>-0.75328808359193999</v>
      </c>
      <c r="AH67" s="2"/>
      <c r="AI67" s="2">
        <f t="shared" si="13"/>
        <v>-2.4858506758533991</v>
      </c>
      <c r="AK67">
        <v>0.8</v>
      </c>
    </row>
    <row r="68" spans="1:37" x14ac:dyDescent="0.35">
      <c r="A68">
        <f t="shared" ref="A68:A96" si="17">+A67+0.05</f>
        <v>3.3499999999999961</v>
      </c>
      <c r="B68">
        <v>0.19</v>
      </c>
      <c r="C68" s="3">
        <f t="shared" si="15"/>
        <v>-0.165290164760313</v>
      </c>
      <c r="D68" s="1">
        <f t="shared" ref="D68:D96" si="18">-(B68/C68)-(1-C68)</f>
        <v>-1.5796483297059183E-2</v>
      </c>
      <c r="E68" s="1">
        <f t="shared" ref="E68:E96" si="19">-(B68/C68)-1</f>
        <v>0.14949368146325392</v>
      </c>
      <c r="G68" s="2">
        <v>0</v>
      </c>
      <c r="H68" s="2"/>
      <c r="I68" s="2">
        <f t="shared" ref="I68:I96" si="20">+A68*G68</f>
        <v>0</v>
      </c>
      <c r="J68" s="1">
        <f t="shared" si="16"/>
        <v>-0.86994823558059475</v>
      </c>
      <c r="M68" s="2"/>
      <c r="N68" s="2"/>
      <c r="AA68">
        <f t="shared" ref="AA68:AA101" si="21">+AA67+0.05</f>
        <v>3.3499999999999961</v>
      </c>
      <c r="AB68">
        <v>0.19</v>
      </c>
      <c r="AC68" s="3">
        <f t="shared" ref="AC68:AC101" si="22">0.1095-AB68*LN(((1+AA68)^AK68)/1.0242)</f>
        <v>-0.1094234826464905</v>
      </c>
      <c r="AD68" s="1">
        <f t="shared" ref="AD68:AD101" si="23">-(AB68/AC68)-(1-AC68)</f>
        <v>0.62694969251394927</v>
      </c>
      <c r="AE68" s="1">
        <f t="shared" ref="AE68:AE101" si="24">-(AB68/AC68)-1</f>
        <v>0.73637317516043987</v>
      </c>
      <c r="AG68" s="2">
        <f t="shared" si="14"/>
        <v>-0.75678286791256777</v>
      </c>
      <c r="AH68" s="2"/>
      <c r="AI68" s="2">
        <f t="shared" ref="AI68:AI101" si="25">+AA68*AG68</f>
        <v>-2.5352226075070989</v>
      </c>
      <c r="AK68">
        <v>0.8</v>
      </c>
    </row>
    <row r="69" spans="1:37" x14ac:dyDescent="0.35">
      <c r="A69">
        <f t="shared" si="17"/>
        <v>3.3999999999999959</v>
      </c>
      <c r="B69">
        <v>0.19</v>
      </c>
      <c r="C69" s="3">
        <f t="shared" si="15"/>
        <v>-0.16746161696680134</v>
      </c>
      <c r="D69" s="1">
        <f t="shared" si="18"/>
        <v>-3.2873265072009605E-2</v>
      </c>
      <c r="E69" s="1">
        <f t="shared" si="19"/>
        <v>0.13458835189479168</v>
      </c>
      <c r="G69" s="2">
        <v>0</v>
      </c>
      <c r="H69" s="2"/>
      <c r="I69" s="2">
        <f t="shared" si="20"/>
        <v>0</v>
      </c>
      <c r="J69" s="1">
        <f t="shared" si="16"/>
        <v>-0.88137693140421758</v>
      </c>
      <c r="M69" s="2"/>
      <c r="N69" s="2"/>
      <c r="AA69">
        <f t="shared" si="21"/>
        <v>3.3999999999999959</v>
      </c>
      <c r="AB69">
        <v>0.19</v>
      </c>
      <c r="AC69" s="3">
        <f t="shared" si="22"/>
        <v>-0.11116064441168118</v>
      </c>
      <c r="AD69" s="1">
        <f t="shared" si="23"/>
        <v>0.59807737778202674</v>
      </c>
      <c r="AE69" s="1">
        <f t="shared" si="24"/>
        <v>0.70923802219370802</v>
      </c>
      <c r="AG69" s="2">
        <f t="shared" ref="AG69:AG101" si="26">(0.1095-AB69*LN(((1+AA69)^AK69)/(1.0242)))*30.085/(1+AA69)</f>
        <v>-0.76006090616487076</v>
      </c>
      <c r="AH69" s="2"/>
      <c r="AI69" s="2">
        <f t="shared" si="25"/>
        <v>-2.5842070809605575</v>
      </c>
      <c r="AK69">
        <v>0.8</v>
      </c>
    </row>
    <row r="70" spans="1:37" x14ac:dyDescent="0.35">
      <c r="A70">
        <f t="shared" si="17"/>
        <v>3.4499999999999957</v>
      </c>
      <c r="B70">
        <v>0.19</v>
      </c>
      <c r="C70" s="3">
        <f t="shared" si="15"/>
        <v>-0.16960853246504864</v>
      </c>
      <c r="D70" s="1">
        <f t="shared" si="18"/>
        <v>-4.9381871467593097E-2</v>
      </c>
      <c r="E70" s="1">
        <f t="shared" si="19"/>
        <v>0.1202266609974556</v>
      </c>
      <c r="G70" s="2">
        <v>0</v>
      </c>
      <c r="H70" s="2"/>
      <c r="I70" s="2">
        <f t="shared" si="20"/>
        <v>0</v>
      </c>
      <c r="J70" s="1">
        <f t="shared" si="16"/>
        <v>-0.8926764866581508</v>
      </c>
      <c r="M70" s="2"/>
      <c r="N70" s="2"/>
      <c r="AA70">
        <f t="shared" si="21"/>
        <v>3.4499999999999957</v>
      </c>
      <c r="AB70">
        <v>0.19</v>
      </c>
      <c r="AC70" s="3">
        <f t="shared" si="22"/>
        <v>-0.11287817681027902</v>
      </c>
      <c r="AD70" s="1">
        <f t="shared" si="23"/>
        <v>0.57035241185651131</v>
      </c>
      <c r="AE70" s="1">
        <f t="shared" si="24"/>
        <v>0.68323058866679043</v>
      </c>
      <c r="AG70" s="2">
        <f t="shared" si="26"/>
        <v>-0.76313257288477476</v>
      </c>
      <c r="AH70" s="2"/>
      <c r="AI70" s="2">
        <f t="shared" si="25"/>
        <v>-2.6328073764524698</v>
      </c>
      <c r="AK70">
        <v>0.8</v>
      </c>
    </row>
    <row r="71" spans="1:37" x14ac:dyDescent="0.35">
      <c r="A71">
        <f t="shared" si="17"/>
        <v>3.4999999999999956</v>
      </c>
      <c r="B71">
        <v>0.19</v>
      </c>
      <c r="C71" s="3">
        <f t="shared" si="15"/>
        <v>-0.17173145957869246</v>
      </c>
      <c r="D71" s="1">
        <f t="shared" si="18"/>
        <v>-6.5352928434045943E-2</v>
      </c>
      <c r="E71" s="1">
        <f t="shared" si="19"/>
        <v>0.10637853114464657</v>
      </c>
      <c r="G71" s="2">
        <v>0</v>
      </c>
      <c r="H71" s="2"/>
      <c r="I71" s="2">
        <f t="shared" si="20"/>
        <v>0</v>
      </c>
      <c r="J71" s="1">
        <f t="shared" si="16"/>
        <v>-0.90384978725627607</v>
      </c>
      <c r="M71" s="2"/>
      <c r="N71" s="2"/>
      <c r="AA71">
        <f t="shared" si="21"/>
        <v>3.4999999999999956</v>
      </c>
      <c r="AB71">
        <v>0.19</v>
      </c>
      <c r="AC71" s="3">
        <f t="shared" si="22"/>
        <v>-0.11457651850119409</v>
      </c>
      <c r="AD71" s="1">
        <f t="shared" si="23"/>
        <v>0.54370392574201154</v>
      </c>
      <c r="AE71" s="1">
        <f t="shared" si="24"/>
        <v>0.65828044424320553</v>
      </c>
      <c r="AG71" s="2">
        <f t="shared" si="26"/>
        <v>-0.76600767980187279</v>
      </c>
      <c r="AH71" s="2"/>
      <c r="AI71" s="2">
        <f t="shared" si="25"/>
        <v>-2.6810268793065513</v>
      </c>
      <c r="AK71">
        <v>0.8</v>
      </c>
    </row>
    <row r="72" spans="1:37" x14ac:dyDescent="0.35">
      <c r="A72">
        <f t="shared" si="17"/>
        <v>3.5499999999999954</v>
      </c>
      <c r="B72">
        <v>0.19</v>
      </c>
      <c r="C72" s="3">
        <f t="shared" si="15"/>
        <v>-0.17383092845414361</v>
      </c>
      <c r="D72" s="1">
        <f t="shared" si="18"/>
        <v>-8.0814848463972133E-2</v>
      </c>
      <c r="E72" s="1">
        <f t="shared" si="19"/>
        <v>9.3016079990171363E-2</v>
      </c>
      <c r="G72" s="2">
        <v>0</v>
      </c>
      <c r="H72" s="2"/>
      <c r="I72" s="2">
        <f t="shared" si="20"/>
        <v>0</v>
      </c>
      <c r="J72" s="1">
        <f t="shared" si="16"/>
        <v>-0.91489962344286113</v>
      </c>
      <c r="M72" s="2"/>
      <c r="N72" s="2"/>
      <c r="AA72">
        <f t="shared" si="21"/>
        <v>3.5499999999999954</v>
      </c>
      <c r="AB72">
        <v>0.19</v>
      </c>
      <c r="AC72" s="3">
        <f t="shared" si="22"/>
        <v>-0.11625609360155499</v>
      </c>
      <c r="AD72" s="1">
        <f t="shared" si="23"/>
        <v>0.51806684048212248</v>
      </c>
      <c r="AE72" s="1">
        <f t="shared" si="24"/>
        <v>0.63432293408367757</v>
      </c>
      <c r="AG72" s="2">
        <f t="shared" si="26"/>
        <v>-0.76869551120940338</v>
      </c>
      <c r="AH72" s="2"/>
      <c r="AI72" s="2">
        <f t="shared" si="25"/>
        <v>-2.7288690647933787</v>
      </c>
      <c r="AK72">
        <v>0.8</v>
      </c>
    </row>
    <row r="73" spans="1:37" x14ac:dyDescent="0.35">
      <c r="A73">
        <f t="shared" si="17"/>
        <v>3.5999999999999952</v>
      </c>
      <c r="B73">
        <v>0.19</v>
      </c>
      <c r="C73" s="3">
        <f t="shared" si="15"/>
        <v>-0.17590745185525974</v>
      </c>
      <c r="D73" s="1">
        <f t="shared" si="18"/>
        <v>-9.5794028597125713E-2</v>
      </c>
      <c r="E73" s="1">
        <f t="shared" si="19"/>
        <v>8.0113423258133976E-2</v>
      </c>
      <c r="G73" s="2">
        <v>0</v>
      </c>
      <c r="H73" s="2"/>
      <c r="I73" s="2">
        <f t="shared" si="20"/>
        <v>0</v>
      </c>
      <c r="J73" s="1">
        <f t="shared" si="16"/>
        <v>-0.9258286939750513</v>
      </c>
      <c r="M73" s="2"/>
      <c r="N73" s="2"/>
      <c r="AA73">
        <f t="shared" si="21"/>
        <v>3.5999999999999952</v>
      </c>
      <c r="AB73">
        <v>0.19</v>
      </c>
      <c r="AC73" s="3">
        <f t="shared" si="22"/>
        <v>-0.11791731232244791</v>
      </c>
      <c r="AD73" s="1">
        <f t="shared" si="23"/>
        <v>0.49338128546478899</v>
      </c>
      <c r="AE73" s="1">
        <f t="shared" si="24"/>
        <v>0.61129859778723694</v>
      </c>
      <c r="AG73" s="2">
        <f t="shared" si="26"/>
        <v>-0.77120485678714112</v>
      </c>
      <c r="AH73" s="2"/>
      <c r="AI73" s="2">
        <f t="shared" si="25"/>
        <v>-2.7763374844337045</v>
      </c>
      <c r="AK73">
        <v>0.8</v>
      </c>
    </row>
    <row r="74" spans="1:37" x14ac:dyDescent="0.35">
      <c r="A74">
        <f t="shared" si="17"/>
        <v>3.649999999999995</v>
      </c>
      <c r="B74">
        <v>0.19</v>
      </c>
      <c r="C74" s="3">
        <f t="shared" si="15"/>
        <v>-0.1779615259150607</v>
      </c>
      <c r="D74" s="1">
        <f t="shared" si="18"/>
        <v>-0.11031502747648725</v>
      </c>
      <c r="E74" s="1">
        <f t="shared" si="19"/>
        <v>6.7646498438573399E-2</v>
      </c>
      <c r="G74" s="2">
        <v>0</v>
      </c>
      <c r="H74" s="2"/>
      <c r="I74" s="2">
        <f t="shared" si="20"/>
        <v>0</v>
      </c>
      <c r="J74" s="1">
        <f t="shared" si="16"/>
        <v>-0.93663961007926688</v>
      </c>
      <c r="M74" s="2"/>
      <c r="N74" s="2"/>
      <c r="AA74">
        <f t="shared" si="21"/>
        <v>3.649999999999995</v>
      </c>
      <c r="AB74">
        <v>0.19</v>
      </c>
      <c r="AC74" s="3">
        <f t="shared" si="22"/>
        <v>-0.11956057157028867</v>
      </c>
      <c r="AD74" s="1">
        <f t="shared" si="23"/>
        <v>0.46959208556886334</v>
      </c>
      <c r="AE74" s="1">
        <f t="shared" si="24"/>
        <v>0.5891526571391521</v>
      </c>
      <c r="AG74" s="2">
        <f t="shared" si="26"/>
        <v>-0.77354404208433081</v>
      </c>
      <c r="AH74" s="2"/>
      <c r="AI74" s="2">
        <f t="shared" si="25"/>
        <v>-2.8234357536078036</v>
      </c>
      <c r="AK74">
        <v>0.8</v>
      </c>
    </row>
    <row r="75" spans="1:37" x14ac:dyDescent="0.35">
      <c r="A75">
        <f t="shared" si="17"/>
        <v>3.6999999999999948</v>
      </c>
      <c r="B75">
        <v>0.19</v>
      </c>
      <c r="C75" s="3">
        <f t="shared" si="15"/>
        <v>-0.17999363084724279</v>
      </c>
      <c r="D75" s="1">
        <f t="shared" si="18"/>
        <v>-0.12440072400016966</v>
      </c>
      <c r="E75" s="1">
        <f t="shared" si="19"/>
        <v>5.5592906847073076E-2</v>
      </c>
      <c r="G75" s="2">
        <v>0</v>
      </c>
      <c r="H75" s="2"/>
      <c r="I75" s="2">
        <f t="shared" si="20"/>
        <v>0</v>
      </c>
      <c r="J75" s="1">
        <f t="shared" si="16"/>
        <v>-0.94733489919601466</v>
      </c>
      <c r="M75" s="2"/>
      <c r="N75" s="2"/>
      <c r="AA75">
        <f t="shared" si="21"/>
        <v>3.6999999999999948</v>
      </c>
      <c r="AB75">
        <v>0.19</v>
      </c>
      <c r="AC75" s="3">
        <f t="shared" si="22"/>
        <v>-0.12118625551603436</v>
      </c>
      <c r="AD75" s="1">
        <f t="shared" si="23"/>
        <v>0.4466483078256871</v>
      </c>
      <c r="AE75" s="1">
        <f t="shared" si="24"/>
        <v>0.56783456334172144</v>
      </c>
      <c r="AG75" s="2">
        <f t="shared" si="26"/>
        <v>-0.77572095685104214</v>
      </c>
      <c r="AH75" s="2"/>
      <c r="AI75" s="2">
        <f t="shared" si="25"/>
        <v>-2.8701675403488518</v>
      </c>
      <c r="AK75">
        <v>0.8</v>
      </c>
    </row>
    <row r="76" spans="1:37" x14ac:dyDescent="0.35">
      <c r="A76">
        <f t="shared" si="17"/>
        <v>3.7499999999999947</v>
      </c>
      <c r="B76">
        <v>0.19</v>
      </c>
      <c r="C76" s="3">
        <f t="shared" si="15"/>
        <v>-0.18200423162004487</v>
      </c>
      <c r="D76" s="1">
        <f t="shared" si="18"/>
        <v>-0.13807245976626059</v>
      </c>
      <c r="E76" s="1">
        <f t="shared" si="19"/>
        <v>4.3931771853784385E-2</v>
      </c>
      <c r="G76" s="2">
        <v>0</v>
      </c>
      <c r="H76" s="2"/>
      <c r="I76" s="2">
        <f t="shared" si="20"/>
        <v>0</v>
      </c>
      <c r="J76" s="1">
        <f t="shared" si="16"/>
        <v>-0.95791700852655193</v>
      </c>
      <c r="M76" s="2"/>
      <c r="N76" s="2"/>
      <c r="AA76">
        <f t="shared" si="21"/>
        <v>3.7499999999999947</v>
      </c>
      <c r="AB76">
        <v>0.19</v>
      </c>
      <c r="AC76" s="3">
        <f t="shared" si="22"/>
        <v>-0.12279473613427598</v>
      </c>
      <c r="AD76" s="1">
        <f t="shared" si="23"/>
        <v>0.424502859686404</v>
      </c>
      <c r="AE76" s="1">
        <f t="shared" si="24"/>
        <v>0.54729759582068005</v>
      </c>
      <c r="AG76" s="2">
        <f t="shared" si="26"/>
        <v>-0.77774308138940984</v>
      </c>
      <c r="AH76" s="2"/>
      <c r="AI76" s="2">
        <f t="shared" si="25"/>
        <v>-2.9165365552102829</v>
      </c>
      <c r="AK76">
        <v>0.8</v>
      </c>
    </row>
    <row r="77" spans="1:37" x14ac:dyDescent="0.35">
      <c r="A77">
        <f t="shared" si="17"/>
        <v>3.7999999999999945</v>
      </c>
      <c r="B77">
        <v>0.19</v>
      </c>
      <c r="C77" s="3">
        <f t="shared" si="15"/>
        <v>-0.18399377859483096</v>
      </c>
      <c r="D77" s="1">
        <f t="shared" si="18"/>
        <v>-0.15135016721275685</v>
      </c>
      <c r="E77" s="1">
        <f t="shared" si="19"/>
        <v>3.2643611382074056E-2</v>
      </c>
      <c r="G77" s="2">
        <v>0</v>
      </c>
      <c r="H77" s="2"/>
      <c r="I77" s="2">
        <f t="shared" si="20"/>
        <v>0</v>
      </c>
      <c r="J77" s="1">
        <f t="shared" si="16"/>
        <v>-0.96838830839384715</v>
      </c>
      <c r="M77" s="2"/>
      <c r="N77" s="2"/>
      <c r="AA77">
        <f t="shared" si="21"/>
        <v>3.7999999999999945</v>
      </c>
      <c r="AB77">
        <v>0.19</v>
      </c>
      <c r="AC77" s="3">
        <f t="shared" si="22"/>
        <v>-0.12438637371410489</v>
      </c>
      <c r="AD77" s="1">
        <f t="shared" si="23"/>
        <v>0.40311213216487785</v>
      </c>
      <c r="AE77" s="1">
        <f t="shared" si="24"/>
        <v>0.52749850587898273</v>
      </c>
      <c r="AG77" s="2">
        <f t="shared" si="26"/>
        <v>-0.77961751108101052</v>
      </c>
      <c r="AH77" s="2"/>
      <c r="AI77" s="2">
        <f t="shared" si="25"/>
        <v>-2.9625465421078356</v>
      </c>
      <c r="AK77">
        <v>0.8</v>
      </c>
    </row>
    <row r="78" spans="1:37" x14ac:dyDescent="0.35">
      <c r="A78">
        <f t="shared" si="17"/>
        <v>3.8499999999999943</v>
      </c>
      <c r="B78">
        <v>0.19</v>
      </c>
      <c r="C78" s="3">
        <f t="shared" si="15"/>
        <v>-0.18596270813158478</v>
      </c>
      <c r="D78" s="1">
        <f t="shared" si="18"/>
        <v>-0.16425248510365131</v>
      </c>
      <c r="E78" s="1">
        <f t="shared" si="19"/>
        <v>2.1710223027933573E-2</v>
      </c>
      <c r="G78" s="2">
        <v>0</v>
      </c>
      <c r="H78" s="2"/>
      <c r="I78" s="2">
        <f t="shared" si="20"/>
        <v>0</v>
      </c>
      <c r="J78" s="1">
        <f t="shared" si="16"/>
        <v>-0.97875109542939354</v>
      </c>
      <c r="M78" s="2"/>
      <c r="N78" s="2"/>
      <c r="AA78">
        <f t="shared" si="21"/>
        <v>3.8499999999999943</v>
      </c>
      <c r="AB78">
        <v>0.19</v>
      </c>
      <c r="AC78" s="3">
        <f t="shared" si="22"/>
        <v>-0.12596151734350791</v>
      </c>
      <c r="AD78" s="1">
        <f t="shared" si="23"/>
        <v>0.38243568211109724</v>
      </c>
      <c r="AE78" s="1">
        <f t="shared" si="24"/>
        <v>0.50839719945460504</v>
      </c>
      <c r="AG78" s="2">
        <f t="shared" si="26"/>
        <v>-0.78135097923287422</v>
      </c>
      <c r="AH78" s="2"/>
      <c r="AI78" s="2">
        <f t="shared" si="25"/>
        <v>-3.0082012700465612</v>
      </c>
      <c r="AK78">
        <v>0.8</v>
      </c>
    </row>
    <row r="79" spans="1:37" x14ac:dyDescent="0.35">
      <c r="A79">
        <f t="shared" si="17"/>
        <v>3.8999999999999941</v>
      </c>
      <c r="B79">
        <v>0.19</v>
      </c>
      <c r="C79" s="3">
        <f t="shared" si="15"/>
        <v>-0.18791144316335073</v>
      </c>
      <c r="D79" s="1">
        <f t="shared" si="18"/>
        <v>-0.17679686279778073</v>
      </c>
      <c r="E79" s="1">
        <f t="shared" si="19"/>
        <v>1.1114580365569893E-2</v>
      </c>
      <c r="G79" s="2">
        <v>0</v>
      </c>
      <c r="H79" s="2"/>
      <c r="I79" s="2">
        <f t="shared" si="20"/>
        <v>0</v>
      </c>
      <c r="J79" s="1">
        <f t="shared" si="16"/>
        <v>-0.9890075955965828</v>
      </c>
      <c r="M79" s="2"/>
      <c r="N79" s="2"/>
      <c r="AA79">
        <f t="shared" si="21"/>
        <v>3.8999999999999941</v>
      </c>
      <c r="AB79">
        <v>0.19</v>
      </c>
      <c r="AC79" s="3">
        <f t="shared" si="22"/>
        <v>-0.12752050536892068</v>
      </c>
      <c r="AD79" s="1">
        <f t="shared" si="23"/>
        <v>0.36243594869565721</v>
      </c>
      <c r="AE79" s="1">
        <f t="shared" si="24"/>
        <v>0.48995645406457777</v>
      </c>
      <c r="AG79" s="2">
        <f t="shared" si="26"/>
        <v>-0.7829498783722415</v>
      </c>
      <c r="AH79" s="2"/>
      <c r="AI79" s="2">
        <f t="shared" si="25"/>
        <v>-3.0535045256517375</v>
      </c>
      <c r="AK79">
        <v>0.8</v>
      </c>
    </row>
    <row r="80" spans="1:37" x14ac:dyDescent="0.35">
      <c r="A80">
        <f t="shared" si="17"/>
        <v>3.949999999999994</v>
      </c>
      <c r="B80">
        <v>0.19</v>
      </c>
      <c r="C80" s="3">
        <f t="shared" si="15"/>
        <v>-0.18984039374151418</v>
      </c>
      <c r="D80" s="1">
        <f t="shared" si="18"/>
        <v>-0.18899965455350376</v>
      </c>
      <c r="E80" s="1">
        <f t="shared" si="19"/>
        <v>8.4073918801053082E-4</v>
      </c>
      <c r="G80" s="2">
        <v>0</v>
      </c>
      <c r="H80" s="2"/>
      <c r="I80" s="2">
        <f t="shared" si="20"/>
        <v>0</v>
      </c>
      <c r="J80" s="1">
        <f t="shared" si="16"/>
        <v>-0.99915996706060095</v>
      </c>
      <c r="M80" s="2"/>
      <c r="N80" s="2"/>
      <c r="AA80">
        <f t="shared" si="21"/>
        <v>3.949999999999994</v>
      </c>
      <c r="AB80">
        <v>0.19</v>
      </c>
      <c r="AC80" s="3">
        <f t="shared" si="22"/>
        <v>-0.1290636658314514</v>
      </c>
      <c r="AD80" s="1">
        <f t="shared" si="23"/>
        <v>0.3430779998804725</v>
      </c>
      <c r="AE80" s="1">
        <f t="shared" si="24"/>
        <v>0.47214166571192395</v>
      </c>
      <c r="AG80" s="2">
        <f t="shared" si="26"/>
        <v>-0.78442028010893339</v>
      </c>
      <c r="AH80" s="2"/>
      <c r="AI80" s="2">
        <f t="shared" si="25"/>
        <v>-3.0984601064302821</v>
      </c>
      <c r="AK80">
        <v>0.8</v>
      </c>
    </row>
    <row r="81" spans="1:37" x14ac:dyDescent="0.35">
      <c r="A81">
        <f t="shared" si="17"/>
        <v>3.9999999999999938</v>
      </c>
      <c r="B81">
        <v>0.19</v>
      </c>
      <c r="C81" s="3">
        <f t="shared" si="15"/>
        <v>-0.19174995755367941</v>
      </c>
      <c r="D81" s="1">
        <f t="shared" si="18"/>
        <v>-0.20087620496465741</v>
      </c>
      <c r="E81" s="1">
        <f t="shared" si="19"/>
        <v>-9.1262474109780056E-3</v>
      </c>
      <c r="G81" s="2">
        <v>0</v>
      </c>
      <c r="H81" s="2"/>
      <c r="I81" s="2">
        <f t="shared" si="20"/>
        <v>0</v>
      </c>
      <c r="J81" s="1">
        <f t="shared" si="16"/>
        <v>-1.0092103029141022</v>
      </c>
      <c r="M81" s="2"/>
      <c r="N81" s="2"/>
      <c r="AA81">
        <f t="shared" si="21"/>
        <v>3.9999999999999938</v>
      </c>
      <c r="AB81">
        <v>0.19</v>
      </c>
      <c r="AC81" s="3">
        <f t="shared" si="22"/>
        <v>-0.13059131688118364</v>
      </c>
      <c r="AD81" s="1">
        <f t="shared" si="23"/>
        <v>0.32432930523696513</v>
      </c>
      <c r="AE81" s="1">
        <f t="shared" si="24"/>
        <v>0.45492062211814877</v>
      </c>
      <c r="AG81" s="2">
        <f t="shared" si="26"/>
        <v>-0.78576795367408292</v>
      </c>
      <c r="AH81" s="2"/>
      <c r="AI81" s="2">
        <f t="shared" si="25"/>
        <v>-3.1430718146963268</v>
      </c>
      <c r="AK81">
        <v>0.8</v>
      </c>
    </row>
    <row r="82" spans="1:37" x14ac:dyDescent="0.35">
      <c r="A82">
        <f t="shared" si="17"/>
        <v>4.0499999999999936</v>
      </c>
      <c r="B82">
        <v>0.19</v>
      </c>
      <c r="C82" s="3">
        <f t="shared" si="15"/>
        <v>-0.19364052041578134</v>
      </c>
      <c r="D82" s="1">
        <f t="shared" si="18"/>
        <v>-0.21244092648763291</v>
      </c>
      <c r="E82" s="1">
        <f t="shared" si="19"/>
        <v>-1.8800406071851516E-2</v>
      </c>
      <c r="G82" s="2">
        <v>0</v>
      </c>
      <c r="H82" s="2"/>
      <c r="I82" s="2">
        <f t="shared" si="20"/>
        <v>0</v>
      </c>
      <c r="J82" s="1">
        <f t="shared" si="16"/>
        <v>-1.0191606337672703</v>
      </c>
      <c r="AA82">
        <f t="shared" si="21"/>
        <v>4.0499999999999936</v>
      </c>
      <c r="AB82">
        <v>0.19</v>
      </c>
      <c r="AC82" s="3">
        <f t="shared" si="22"/>
        <v>-0.13210376717086519</v>
      </c>
      <c r="AD82" s="1">
        <f t="shared" si="23"/>
        <v>0.30615953196920298</v>
      </c>
      <c r="AE82" s="1">
        <f t="shared" si="24"/>
        <v>0.43826329914006812</v>
      </c>
      <c r="AG82" s="2">
        <f t="shared" si="26"/>
        <v>-0.78699838323474935</v>
      </c>
      <c r="AH82" s="2"/>
      <c r="AI82" s="2">
        <f t="shared" si="25"/>
        <v>-3.18734345210073</v>
      </c>
      <c r="AK82">
        <v>0.8</v>
      </c>
    </row>
    <row r="83" spans="1:37" x14ac:dyDescent="0.35">
      <c r="A83">
        <f t="shared" si="17"/>
        <v>4.0999999999999934</v>
      </c>
      <c r="B83">
        <v>0.19</v>
      </c>
      <c r="C83" s="3">
        <f t="shared" si="15"/>
        <v>-0.19551245673995354</v>
      </c>
      <c r="D83" s="1">
        <f t="shared" si="18"/>
        <v>-0.22370736990236917</v>
      </c>
      <c r="E83" s="1">
        <f t="shared" si="19"/>
        <v>-2.8194913162415625E-2</v>
      </c>
      <c r="G83" s="2">
        <v>0</v>
      </c>
      <c r="H83" s="2"/>
      <c r="I83" s="2">
        <f t="shared" si="20"/>
        <v>0</v>
      </c>
      <c r="J83" s="1">
        <f t="shared" si="16"/>
        <v>-1.0290129302102817</v>
      </c>
      <c r="AA83">
        <f t="shared" si="21"/>
        <v>4.0999999999999934</v>
      </c>
      <c r="AB83">
        <v>0.19</v>
      </c>
      <c r="AC83" s="3">
        <f t="shared" si="22"/>
        <v>-0.13360131623020294</v>
      </c>
      <c r="AD83" s="1">
        <f t="shared" si="23"/>
        <v>0.28854036142077777</v>
      </c>
      <c r="AE83" s="1">
        <f t="shared" si="24"/>
        <v>0.42214167765098076</v>
      </c>
      <c r="AG83" s="2">
        <f t="shared" si="26"/>
        <v>-0.78811678407561969</v>
      </c>
      <c r="AH83" s="2"/>
      <c r="AI83" s="2">
        <f t="shared" si="25"/>
        <v>-3.2312788147100355</v>
      </c>
      <c r="AK83">
        <v>0.8</v>
      </c>
    </row>
    <row r="84" spans="1:37" x14ac:dyDescent="0.35">
      <c r="A84">
        <f t="shared" si="17"/>
        <v>4.1499999999999932</v>
      </c>
      <c r="B84">
        <v>0.19</v>
      </c>
      <c r="C84" s="3">
        <f t="shared" si="15"/>
        <v>-0.19736612997957281</v>
      </c>
      <c r="D84" s="1">
        <f t="shared" si="18"/>
        <v>-0.23468828844888667</v>
      </c>
      <c r="E84" s="1">
        <f t="shared" si="19"/>
        <v>-3.732215846931386E-2</v>
      </c>
      <c r="G84" s="2">
        <v>0</v>
      </c>
      <c r="H84" s="2"/>
      <c r="I84" s="2">
        <f t="shared" si="20"/>
        <v>0</v>
      </c>
      <c r="J84" s="1">
        <f t="shared" si="16"/>
        <v>-1.0387691051556465</v>
      </c>
      <c r="AA84">
        <f t="shared" si="21"/>
        <v>4.1499999999999932</v>
      </c>
      <c r="AB84">
        <v>0.19</v>
      </c>
      <c r="AC84" s="3">
        <f t="shared" si="22"/>
        <v>-0.13508425482189834</v>
      </c>
      <c r="AD84" s="1">
        <f t="shared" si="23"/>
        <v>0.27144532370303986</v>
      </c>
      <c r="AE84" s="1">
        <f t="shared" si="24"/>
        <v>0.4065295785249381</v>
      </c>
      <c r="AG84" s="2">
        <f t="shared" si="26"/>
        <v>-0.78912811773142089</v>
      </c>
      <c r="AH84" s="2"/>
      <c r="AI84" s="2">
        <f t="shared" si="25"/>
        <v>-3.2748816885853915</v>
      </c>
      <c r="AK84">
        <v>0.8</v>
      </c>
    </row>
    <row r="85" spans="1:37" x14ac:dyDescent="0.35">
      <c r="A85">
        <f t="shared" si="17"/>
        <v>4.1999999999999931</v>
      </c>
      <c r="B85">
        <v>0.19</v>
      </c>
      <c r="C85" s="3">
        <f t="shared" si="15"/>
        <v>-0.19920189305280284</v>
      </c>
      <c r="D85" s="1">
        <f t="shared" si="18"/>
        <v>-0.24539569629323521</v>
      </c>
      <c r="E85" s="1">
        <f t="shared" si="19"/>
        <v>-4.6193803240432429E-2</v>
      </c>
      <c r="G85" s="2">
        <v>0</v>
      </c>
      <c r="H85" s="2"/>
      <c r="I85" s="2">
        <f t="shared" si="20"/>
        <v>0</v>
      </c>
      <c r="J85" s="1">
        <f t="shared" si="16"/>
        <v>-1.0484310160673833</v>
      </c>
      <c r="AA85">
        <f t="shared" si="21"/>
        <v>4.1999999999999931</v>
      </c>
      <c r="AB85">
        <v>0.19</v>
      </c>
      <c r="AC85" s="3">
        <f t="shared" si="22"/>
        <v>-0.13655286528048238</v>
      </c>
      <c r="AD85" s="1">
        <f t="shared" si="23"/>
        <v>0.25484964838875568</v>
      </c>
      <c r="AE85" s="1">
        <f t="shared" si="24"/>
        <v>0.39140251366923806</v>
      </c>
      <c r="AG85" s="2">
        <f t="shared" si="26"/>
        <v>-0.7900371061467919</v>
      </c>
      <c r="AH85" s="2"/>
      <c r="AI85" s="2">
        <f t="shared" si="25"/>
        <v>-3.3181558458165203</v>
      </c>
      <c r="AK85">
        <v>0.8</v>
      </c>
    </row>
    <row r="86" spans="1:37" x14ac:dyDescent="0.35">
      <c r="A86">
        <f t="shared" si="17"/>
        <v>4.2499999999999929</v>
      </c>
      <c r="B86">
        <v>0.19</v>
      </c>
      <c r="C86" s="3">
        <f t="shared" si="15"/>
        <v>-0.20102008874587146</v>
      </c>
      <c r="D86" s="1">
        <f t="shared" si="18"/>
        <v>-0.25584092190052699</v>
      </c>
      <c r="E86" s="1">
        <f t="shared" si="19"/>
        <v>-5.4820833154655468E-2</v>
      </c>
      <c r="G86" s="2">
        <v>0</v>
      </c>
      <c r="H86" s="2"/>
      <c r="I86" s="2">
        <f t="shared" si="20"/>
        <v>0</v>
      </c>
      <c r="J86" s="1">
        <f t="shared" si="16"/>
        <v>-1.0580004670835339</v>
      </c>
      <c r="AA86">
        <f t="shared" si="21"/>
        <v>4.2499999999999929</v>
      </c>
      <c r="AB86">
        <v>0.19</v>
      </c>
      <c r="AC86" s="3">
        <f t="shared" si="22"/>
        <v>-0.1380074218349373</v>
      </c>
      <c r="AD86" s="1">
        <f t="shared" si="23"/>
        <v>0.23873012947768713</v>
      </c>
      <c r="AE86" s="1">
        <f t="shared" si="24"/>
        <v>0.37673755131262432</v>
      </c>
      <c r="AG86" s="2">
        <f t="shared" si="26"/>
        <v>-0.79084824493411321</v>
      </c>
      <c r="AH86" s="2"/>
      <c r="AI86" s="2">
        <f t="shared" si="25"/>
        <v>-3.3611050409699756</v>
      </c>
      <c r="AK86">
        <v>0.8</v>
      </c>
    </row>
    <row r="87" spans="1:37" x14ac:dyDescent="0.35">
      <c r="A87">
        <f t="shared" si="17"/>
        <v>4.2999999999999927</v>
      </c>
      <c r="B87">
        <v>0.19</v>
      </c>
      <c r="C87" s="3">
        <f t="shared" si="15"/>
        <v>-0.20282105009723478</v>
      </c>
      <c r="D87" s="1">
        <f t="shared" si="18"/>
        <v>-0.26603465682635985</v>
      </c>
      <c r="E87" s="1">
        <f t="shared" si="19"/>
        <v>-6.3213606729125127E-2</v>
      </c>
      <c r="G87" s="2">
        <v>0</v>
      </c>
      <c r="H87" s="2"/>
      <c r="I87" s="2">
        <f t="shared" si="20"/>
        <v>0</v>
      </c>
      <c r="J87" s="1">
        <f t="shared" si="16"/>
        <v>-1.0674792110380777</v>
      </c>
      <c r="AA87">
        <f t="shared" si="21"/>
        <v>4.2999999999999927</v>
      </c>
      <c r="AB87">
        <v>0.19</v>
      </c>
      <c r="AC87" s="3">
        <f t="shared" si="22"/>
        <v>-0.13944819091602789</v>
      </c>
      <c r="AD87" s="1">
        <f t="shared" si="23"/>
        <v>0.22306500306590848</v>
      </c>
      <c r="AE87" s="1">
        <f t="shared" si="24"/>
        <v>0.36251319398193638</v>
      </c>
      <c r="AG87" s="2">
        <f t="shared" si="26"/>
        <v>-0.79156581579409535</v>
      </c>
      <c r="AH87" s="2"/>
      <c r="AI87" s="2">
        <f t="shared" si="25"/>
        <v>-3.4037330079146044</v>
      </c>
      <c r="AK87">
        <v>0.8</v>
      </c>
    </row>
    <row r="88" spans="1:37" x14ac:dyDescent="0.35">
      <c r="A88">
        <f t="shared" si="17"/>
        <v>4.3499999999999925</v>
      </c>
      <c r="B88">
        <v>0.19</v>
      </c>
      <c r="C88" s="3">
        <f t="shared" si="15"/>
        <v>-0.2046051007637042</v>
      </c>
      <c r="D88" s="1">
        <f t="shared" si="18"/>
        <v>-0.27598700038003599</v>
      </c>
      <c r="E88" s="1">
        <f t="shared" si="19"/>
        <v>-7.138189961633179E-2</v>
      </c>
      <c r="G88" s="2">
        <v>0</v>
      </c>
      <c r="H88" s="2"/>
      <c r="I88" s="2">
        <f t="shared" si="20"/>
        <v>0</v>
      </c>
      <c r="J88" s="1">
        <f t="shared" si="16"/>
        <v>-1.0768689513879168</v>
      </c>
      <c r="AA88">
        <f t="shared" si="21"/>
        <v>4.3499999999999925</v>
      </c>
      <c r="AB88">
        <v>0.19</v>
      </c>
      <c r="AC88" s="3">
        <f t="shared" si="22"/>
        <v>-0.1408754314492035</v>
      </c>
      <c r="AD88" s="1">
        <f t="shared" si="23"/>
        <v>0.20783383634466079</v>
      </c>
      <c r="AE88" s="1">
        <f t="shared" si="24"/>
        <v>0.34870926779386435</v>
      </c>
      <c r="AG88" s="2">
        <f t="shared" si="26"/>
        <v>-0.79219389815874641</v>
      </c>
      <c r="AH88" s="2"/>
      <c r="AI88" s="2">
        <f t="shared" si="25"/>
        <v>-3.4460434569905409</v>
      </c>
      <c r="AK88">
        <v>0.8</v>
      </c>
    </row>
    <row r="89" spans="1:37" x14ac:dyDescent="0.35">
      <c r="A89">
        <f t="shared" si="17"/>
        <v>4.3999999999999924</v>
      </c>
      <c r="B89">
        <v>0.19</v>
      </c>
      <c r="C89" s="3">
        <f t="shared" si="15"/>
        <v>-0.20637255536954374</v>
      </c>
      <c r="D89" s="1">
        <f t="shared" si="18"/>
        <v>-0.28570750056235772</v>
      </c>
      <c r="E89" s="1">
        <f t="shared" si="19"/>
        <v>-7.9334945192814033E-2</v>
      </c>
      <c r="G89" s="2">
        <v>0</v>
      </c>
      <c r="H89" s="2"/>
      <c r="I89" s="2">
        <f t="shared" si="20"/>
        <v>0</v>
      </c>
      <c r="J89" s="1">
        <f t="shared" si="16"/>
        <v>-1.0861713440502303</v>
      </c>
      <c r="AA89">
        <f t="shared" si="21"/>
        <v>4.3999999999999924</v>
      </c>
      <c r="AB89">
        <v>0.19</v>
      </c>
      <c r="AC89" s="3">
        <f t="shared" si="22"/>
        <v>-0.14228939513387512</v>
      </c>
      <c r="AD89" s="1">
        <f t="shared" si="23"/>
        <v>0.19301742672193245</v>
      </c>
      <c r="AE89" s="1">
        <f t="shared" si="24"/>
        <v>0.33530682185580751</v>
      </c>
      <c r="AG89" s="2">
        <f t="shared" si="26"/>
        <v>-0.79273638011159986</v>
      </c>
      <c r="AH89" s="2"/>
      <c r="AI89" s="2">
        <f t="shared" si="25"/>
        <v>-3.4880400724910334</v>
      </c>
      <c r="AK89">
        <v>0.8</v>
      </c>
    </row>
    <row r="90" spans="1:37" x14ac:dyDescent="0.35">
      <c r="A90">
        <f t="shared" si="17"/>
        <v>4.4499999999999922</v>
      </c>
      <c r="B90">
        <v>0.19</v>
      </c>
      <c r="C90" s="3">
        <f t="shared" si="15"/>
        <v>-0.2081237198394793</v>
      </c>
      <c r="D90" s="1">
        <f t="shared" si="18"/>
        <v>-0.29520519163643577</v>
      </c>
      <c r="E90" s="1">
        <f t="shared" si="19"/>
        <v>-8.7081471796956578E-2</v>
      </c>
      <c r="G90" s="2">
        <v>0</v>
      </c>
      <c r="H90" s="2"/>
      <c r="I90" s="2">
        <f t="shared" si="20"/>
        <v>0</v>
      </c>
      <c r="J90" s="1">
        <f t="shared" si="16"/>
        <v>-1.0953879991551543</v>
      </c>
      <c r="AA90">
        <f t="shared" si="21"/>
        <v>4.4499999999999922</v>
      </c>
      <c r="AB90">
        <v>0.19</v>
      </c>
      <c r="AC90" s="3">
        <f t="shared" si="22"/>
        <v>-0.14369032670982357</v>
      </c>
      <c r="AD90" s="1">
        <f t="shared" si="23"/>
        <v>0.17859771000469271</v>
      </c>
      <c r="AE90" s="1">
        <f t="shared" si="24"/>
        <v>0.32228803671451622</v>
      </c>
      <c r="AG90" s="2">
        <f t="shared" si="26"/>
        <v>-0.7931969686357887</v>
      </c>
      <c r="AH90" s="2"/>
      <c r="AI90" s="2">
        <f t="shared" si="25"/>
        <v>-3.5297265104292537</v>
      </c>
      <c r="AK90">
        <v>0.8</v>
      </c>
    </row>
    <row r="91" spans="1:37" x14ac:dyDescent="0.35">
      <c r="A91">
        <f t="shared" si="17"/>
        <v>4.499999999999992</v>
      </c>
      <c r="B91">
        <v>0.19</v>
      </c>
      <c r="C91" s="3">
        <f t="shared" si="15"/>
        <v>-0.20985889171650107</v>
      </c>
      <c r="D91" s="1">
        <f t="shared" si="18"/>
        <v>-0.30448862865101478</v>
      </c>
      <c r="E91" s="1">
        <f t="shared" si="19"/>
        <v>-9.4629736934513597E-2</v>
      </c>
      <c r="G91" s="2">
        <v>0</v>
      </c>
      <c r="H91" s="2"/>
      <c r="I91" s="2">
        <f t="shared" si="20"/>
        <v>0</v>
      </c>
      <c r="J91" s="1">
        <f t="shared" si="16"/>
        <v>-1.1045204827184267</v>
      </c>
      <c r="AA91">
        <f t="shared" si="21"/>
        <v>4.499999999999992</v>
      </c>
      <c r="AB91">
        <v>0.19</v>
      </c>
      <c r="AC91" s="3">
        <f t="shared" si="22"/>
        <v>-0.14507846421144099</v>
      </c>
      <c r="AD91" s="1">
        <f t="shared" si="23"/>
        <v>0.16455767670530608</v>
      </c>
      <c r="AE91" s="1">
        <f t="shared" si="24"/>
        <v>0.30963614091674718</v>
      </c>
      <c r="AG91" s="2">
        <f t="shared" si="26"/>
        <v>-0.79357919923658349</v>
      </c>
      <c r="AH91" s="2"/>
      <c r="AI91" s="2">
        <f t="shared" si="25"/>
        <v>-3.5711063965646193</v>
      </c>
      <c r="AK91">
        <v>0.8</v>
      </c>
    </row>
    <row r="92" spans="1:37" x14ac:dyDescent="0.35">
      <c r="A92">
        <f t="shared" si="17"/>
        <v>4.5499999999999918</v>
      </c>
      <c r="B92">
        <v>0.19</v>
      </c>
      <c r="C92" s="3">
        <f t="shared" si="15"/>
        <v>-0.2115783604652855</v>
      </c>
      <c r="D92" s="1">
        <f t="shared" si="18"/>
        <v>-0.31356591920159549</v>
      </c>
      <c r="E92" s="1">
        <f t="shared" si="19"/>
        <v>-0.10198755873631005</v>
      </c>
      <c r="G92" s="2">
        <v>0</v>
      </c>
      <c r="H92" s="2"/>
      <c r="I92" s="2">
        <f t="shared" si="20"/>
        <v>0</v>
      </c>
      <c r="J92" s="1">
        <f t="shared" si="16"/>
        <v>-1.1135703182383447</v>
      </c>
      <c r="AA92">
        <f t="shared" si="21"/>
        <v>4.5499999999999918</v>
      </c>
      <c r="AB92">
        <v>0.19</v>
      </c>
      <c r="AC92" s="3">
        <f t="shared" si="22"/>
        <v>-0.14645403921046851</v>
      </c>
      <c r="AD92" s="1">
        <f t="shared" si="23"/>
        <v>0.15088129564466479</v>
      </c>
      <c r="AE92" s="1">
        <f t="shared" si="24"/>
        <v>0.2973353348551333</v>
      </c>
      <c r="AG92" s="2">
        <f t="shared" si="26"/>
        <v>-0.79388644498143279</v>
      </c>
      <c r="AH92" s="2"/>
      <c r="AI92" s="2">
        <f t="shared" si="25"/>
        <v>-3.6121833246655126</v>
      </c>
      <c r="AK92">
        <v>0.8</v>
      </c>
    </row>
    <row r="93" spans="1:37" x14ac:dyDescent="0.35">
      <c r="A93">
        <f t="shared" si="17"/>
        <v>4.5999999999999917</v>
      </c>
      <c r="B93">
        <v>0.19</v>
      </c>
      <c r="C93" s="3">
        <f t="shared" si="15"/>
        <v>-0.21328240776200996</v>
      </c>
      <c r="D93" s="1">
        <f t="shared" si="18"/>
        <v>-0.32244475268447303</v>
      </c>
      <c r="E93" s="1">
        <f t="shared" si="19"/>
        <v>-0.10916234492246313</v>
      </c>
      <c r="G93" s="2">
        <v>0</v>
      </c>
      <c r="H93" s="2"/>
      <c r="I93" s="2">
        <f t="shared" si="20"/>
        <v>0</v>
      </c>
      <c r="J93" s="1">
        <f t="shared" si="16"/>
        <v>-1.122538988221105</v>
      </c>
      <c r="AA93">
        <f t="shared" si="21"/>
        <v>4.5999999999999917</v>
      </c>
      <c r="AB93">
        <v>0.19</v>
      </c>
      <c r="AC93" s="3">
        <f t="shared" si="22"/>
        <v>-0.14781727704784808</v>
      </c>
      <c r="AD93" s="1">
        <f t="shared" si="23"/>
        <v>0.13755344411959358</v>
      </c>
      <c r="AE93" s="1">
        <f t="shared" si="24"/>
        <v>0.28537072116744167</v>
      </c>
      <c r="AG93" s="2">
        <f t="shared" si="26"/>
        <v>-0.79412192499723511</v>
      </c>
      <c r="AH93" s="2"/>
      <c r="AI93" s="2">
        <f t="shared" si="25"/>
        <v>-3.652960854987275</v>
      </c>
      <c r="AK93">
        <v>0.8</v>
      </c>
    </row>
    <row r="94" spans="1:37" x14ac:dyDescent="0.35">
      <c r="A94">
        <f t="shared" si="17"/>
        <v>4.6499999999999915</v>
      </c>
      <c r="B94">
        <v>0.19</v>
      </c>
      <c r="C94" s="3">
        <f t="shared" si="15"/>
        <v>-0.2149713077712867</v>
      </c>
      <c r="D94" s="1">
        <f t="shared" si="18"/>
        <v>-0.33113242727219372</v>
      </c>
      <c r="E94" s="1">
        <f t="shared" si="19"/>
        <v>-0.11616111950090702</v>
      </c>
      <c r="G94" s="2">
        <v>0</v>
      </c>
      <c r="H94" s="2"/>
      <c r="I94" s="2">
        <f t="shared" si="20"/>
        <v>0</v>
      </c>
      <c r="J94" s="1">
        <f t="shared" si="16"/>
        <v>-1.131427935638351</v>
      </c>
      <c r="AA94">
        <f t="shared" si="21"/>
        <v>4.6499999999999915</v>
      </c>
      <c r="AB94">
        <v>0.19</v>
      </c>
      <c r="AC94" s="3">
        <f t="shared" si="22"/>
        <v>-0.14916839705526952</v>
      </c>
      <c r="AD94" s="1">
        <f t="shared" si="23"/>
        <v>0.12455984398496667</v>
      </c>
      <c r="AE94" s="1">
        <f t="shared" si="24"/>
        <v>0.27372824104023619</v>
      </c>
      <c r="AG94" s="2">
        <f t="shared" si="26"/>
        <v>-0.79428871246155575</v>
      </c>
      <c r="AH94" s="2"/>
      <c r="AI94" s="2">
        <f t="shared" si="25"/>
        <v>-3.6934425129462274</v>
      </c>
      <c r="AK94">
        <v>0.8</v>
      </c>
    </row>
    <row r="95" spans="1:37" x14ac:dyDescent="0.35">
      <c r="A95">
        <f t="shared" si="17"/>
        <v>4.6999999999999913</v>
      </c>
      <c r="B95">
        <v>0.19</v>
      </c>
      <c r="C95" s="3">
        <f t="shared" si="15"/>
        <v>-0.21664532741089609</v>
      </c>
      <c r="D95" s="1">
        <f t="shared" si="18"/>
        <v>-0.33963587481540936</v>
      </c>
      <c r="E95" s="1">
        <f t="shared" si="19"/>
        <v>-0.12299054740451321</v>
      </c>
      <c r="G95" s="2">
        <v>0</v>
      </c>
      <c r="H95" s="2"/>
      <c r="I95" s="2">
        <f t="shared" si="20"/>
        <v>0</v>
      </c>
      <c r="J95" s="1">
        <f t="shared" si="16"/>
        <v>-1.1402385653205058</v>
      </c>
      <c r="AA95">
        <f t="shared" si="21"/>
        <v>4.6999999999999913</v>
      </c>
      <c r="AB95">
        <v>0.19</v>
      </c>
      <c r="AC95" s="3">
        <f t="shared" si="22"/>
        <v>-0.15050761276695707</v>
      </c>
      <c r="AD95" s="1">
        <f t="shared" si="23"/>
        <v>0.11188700307345312</v>
      </c>
      <c r="AE95" s="1">
        <f t="shared" si="24"/>
        <v>0.26239461584041024</v>
      </c>
      <c r="AG95" s="2">
        <f t="shared" si="26"/>
        <v>-0.79438974212173874</v>
      </c>
      <c r="AH95" s="2"/>
      <c r="AI95" s="2">
        <f t="shared" si="25"/>
        <v>-3.7336317879721652</v>
      </c>
      <c r="AK95">
        <v>0.8</v>
      </c>
    </row>
    <row r="96" spans="1:37" x14ac:dyDescent="0.35">
      <c r="A96">
        <f t="shared" si="17"/>
        <v>4.7499999999999911</v>
      </c>
      <c r="B96">
        <v>0.19</v>
      </c>
      <c r="C96" s="3">
        <f t="shared" si="15"/>
        <v>-0.21830472660495953</v>
      </c>
      <c r="D96" s="1">
        <f t="shared" si="18"/>
        <v>-0.34796168385526816</v>
      </c>
      <c r="E96" s="1">
        <f t="shared" si="19"/>
        <v>-0.12965695725030857</v>
      </c>
      <c r="G96" s="2">
        <v>0</v>
      </c>
      <c r="H96" s="2"/>
      <c r="I96" s="2">
        <f t="shared" si="20"/>
        <v>0</v>
      </c>
      <c r="J96" s="1">
        <f t="shared" si="16"/>
        <v>-1.1489722452892608</v>
      </c>
      <c r="AA96">
        <f t="shared" si="21"/>
        <v>4.7499999999999911</v>
      </c>
      <c r="AB96">
        <v>0.19</v>
      </c>
      <c r="AC96" s="3">
        <f t="shared" si="22"/>
        <v>-0.15183513212220773</v>
      </c>
      <c r="AD96" s="1">
        <f t="shared" si="23"/>
        <v>9.9522161439301149E-2</v>
      </c>
      <c r="AE96" s="1">
        <f t="shared" si="24"/>
        <v>0.25135729356150893</v>
      </c>
      <c r="AG96" s="2">
        <f t="shared" si="26"/>
        <v>-0.79442781737332635</v>
      </c>
      <c r="AH96" s="2"/>
      <c r="AI96" s="2">
        <f t="shared" si="25"/>
        <v>-3.7735321325232931</v>
      </c>
      <c r="AK96">
        <v>0.8</v>
      </c>
    </row>
    <row r="97" spans="1:37" x14ac:dyDescent="0.35">
      <c r="A97">
        <f t="shared" ref="A97:A101" si="27">+A96+0.05</f>
        <v>4.7999999999999909</v>
      </c>
      <c r="B97">
        <v>0.19</v>
      </c>
      <c r="C97" s="3">
        <f t="shared" si="15"/>
        <v>-0.21994975852615128</v>
      </c>
      <c r="D97" s="1">
        <f t="shared" ref="D97:D101" si="28">-(B97/C97)-(1-C97)</f>
        <v>-0.35611612091199762</v>
      </c>
      <c r="E97" s="1">
        <f t="shared" ref="E97:E101" si="29">-(B97/C97)-1</f>
        <v>-0.13616636238584623</v>
      </c>
      <c r="G97" s="2">
        <v>0</v>
      </c>
      <c r="H97" s="2"/>
      <c r="I97" s="2">
        <f t="shared" ref="I97:I101" si="30">+A97*G97</f>
        <v>0</v>
      </c>
      <c r="J97" s="1">
        <f t="shared" si="16"/>
        <v>-1.1576303080323751</v>
      </c>
      <c r="AA97">
        <f t="shared" si="21"/>
        <v>4.7999999999999909</v>
      </c>
      <c r="AB97">
        <v>0.19</v>
      </c>
      <c r="AC97" s="3">
        <f t="shared" si="22"/>
        <v>-0.15315115765916115</v>
      </c>
      <c r="AD97" s="1">
        <f t="shared" si="23"/>
        <v>8.7453241968337592E-2</v>
      </c>
      <c r="AE97" s="1">
        <f t="shared" si="24"/>
        <v>0.24060439962749869</v>
      </c>
      <c r="AG97" s="2">
        <f t="shared" si="26"/>
        <v>-0.79440561692687428</v>
      </c>
      <c r="AH97" s="2"/>
      <c r="AI97" s="2">
        <f t="shared" si="25"/>
        <v>-3.8131469612489894</v>
      </c>
      <c r="AK97">
        <v>0.8</v>
      </c>
    </row>
    <row r="98" spans="1:37" x14ac:dyDescent="0.35">
      <c r="A98">
        <f t="shared" si="27"/>
        <v>4.8499999999999908</v>
      </c>
      <c r="B98">
        <v>0.19</v>
      </c>
      <c r="C98" s="3">
        <f t="shared" si="15"/>
        <v>-0.22158066982751562</v>
      </c>
      <c r="D98" s="1">
        <f t="shared" si="28"/>
        <v>-0.36410515019892553</v>
      </c>
      <c r="E98" s="1">
        <f t="shared" si="29"/>
        <v>-0.14252448037140997</v>
      </c>
      <c r="G98" s="2">
        <v>0</v>
      </c>
      <c r="H98" s="2"/>
      <c r="I98" s="2">
        <f t="shared" si="30"/>
        <v>0</v>
      </c>
      <c r="J98" s="1">
        <f t="shared" si="16"/>
        <v>-1.1662140517237665</v>
      </c>
      <c r="AA98">
        <f t="shared" si="21"/>
        <v>4.8499999999999908</v>
      </c>
      <c r="AB98">
        <v>0.19</v>
      </c>
      <c r="AC98" s="3">
        <f t="shared" si="22"/>
        <v>-0.15445588670025262</v>
      </c>
      <c r="AD98" s="1">
        <f t="shared" si="23"/>
        <v>7.5668804945373536E-2</v>
      </c>
      <c r="AE98" s="1">
        <f t="shared" si="24"/>
        <v>0.2301246916456261</v>
      </c>
      <c r="AG98" s="2">
        <f t="shared" si="26"/>
        <v>-0.79432570109010392</v>
      </c>
      <c r="AH98" s="2"/>
      <c r="AI98" s="2">
        <f t="shared" si="25"/>
        <v>-3.8524796502869965</v>
      </c>
      <c r="AK98">
        <v>0.8</v>
      </c>
    </row>
    <row r="99" spans="1:37" x14ac:dyDescent="0.35">
      <c r="A99">
        <f t="shared" si="27"/>
        <v>4.8999999999999906</v>
      </c>
      <c r="B99">
        <v>0.19</v>
      </c>
      <c r="C99" s="3">
        <f t="shared" si="15"/>
        <v>-0.22319770086441826</v>
      </c>
      <c r="D99" s="1">
        <f t="shared" si="28"/>
        <v>-0.37193445189656382</v>
      </c>
      <c r="E99" s="1">
        <f t="shared" si="29"/>
        <v>-0.14873675103214545</v>
      </c>
      <c r="G99" s="2">
        <v>0</v>
      </c>
      <c r="H99" s="2"/>
      <c r="I99" s="2">
        <f t="shared" si="30"/>
        <v>0</v>
      </c>
      <c r="J99" s="1">
        <f t="shared" si="16"/>
        <v>-1.174724741391675</v>
      </c>
      <c r="AA99">
        <f t="shared" si="21"/>
        <v>4.8999999999999906</v>
      </c>
      <c r="AB99">
        <v>0.19</v>
      </c>
      <c r="AC99" s="3">
        <f t="shared" si="22"/>
        <v>-0.15574951152977479</v>
      </c>
      <c r="AD99" s="1">
        <f t="shared" si="23"/>
        <v>6.4158006213403063E-2</v>
      </c>
      <c r="AE99" s="1">
        <f t="shared" si="24"/>
        <v>0.21990751774317774</v>
      </c>
      <c r="AG99" s="2">
        <f t="shared" si="26"/>
        <v>-0.79419051769038673</v>
      </c>
      <c r="AH99" s="2"/>
      <c r="AI99" s="2">
        <f t="shared" si="25"/>
        <v>-3.8915335366828874</v>
      </c>
      <c r="AK99">
        <v>0.8</v>
      </c>
    </row>
    <row r="100" spans="1:37" x14ac:dyDescent="0.35">
      <c r="A100">
        <f t="shared" si="27"/>
        <v>4.9499999999999904</v>
      </c>
      <c r="B100">
        <v>0.19</v>
      </c>
      <c r="C100" s="3">
        <f t="shared" si="15"/>
        <v>-0.22480108590713255</v>
      </c>
      <c r="D100" s="1">
        <f t="shared" si="28"/>
        <v>-0.37960943910836753</v>
      </c>
      <c r="E100" s="1">
        <f t="shared" si="29"/>
        <v>-0.15480835320123498</v>
      </c>
      <c r="G100" s="2">
        <v>0</v>
      </c>
      <c r="H100" s="2"/>
      <c r="I100" s="2">
        <f t="shared" si="30"/>
        <v>0</v>
      </c>
      <c r="J100" s="1">
        <f t="shared" si="16"/>
        <v>-1.1831636100375398</v>
      </c>
      <c r="AA100">
        <f t="shared" si="21"/>
        <v>4.9499999999999904</v>
      </c>
      <c r="AB100">
        <v>0.19</v>
      </c>
      <c r="AC100" s="3">
        <f t="shared" si="22"/>
        <v>-0.1570322195639462</v>
      </c>
      <c r="AD100" s="1">
        <f t="shared" si="23"/>
        <v>5.291055859712257E-2</v>
      </c>
      <c r="AE100" s="1">
        <f t="shared" si="24"/>
        <v>0.20994277816106877</v>
      </c>
      <c r="AG100" s="2">
        <f t="shared" si="26"/>
        <v>-0.7940024076607276</v>
      </c>
      <c r="AH100" s="2"/>
      <c r="AI100" s="2">
        <f t="shared" si="25"/>
        <v>-3.9303119179205939</v>
      </c>
      <c r="AK100">
        <v>0.8</v>
      </c>
    </row>
    <row r="101" spans="1:37" x14ac:dyDescent="0.35">
      <c r="A101">
        <f t="shared" si="27"/>
        <v>4.9999999999999902</v>
      </c>
      <c r="B101">
        <v>0.19</v>
      </c>
      <c r="C101" s="3">
        <f t="shared" si="15"/>
        <v>-0.22639105334453075</v>
      </c>
      <c r="D101" s="1">
        <f t="shared" si="28"/>
        <v>-0.3871352736081709</v>
      </c>
      <c r="E101" s="1">
        <f t="shared" si="29"/>
        <v>-0.1607442202636401</v>
      </c>
      <c r="G101" s="2">
        <v>0</v>
      </c>
      <c r="H101" s="2"/>
      <c r="I101" s="2">
        <f t="shared" si="30"/>
        <v>0</v>
      </c>
      <c r="J101" s="1">
        <f t="shared" si="16"/>
        <v>-1.1915318597080566</v>
      </c>
      <c r="AA101">
        <f t="shared" si="21"/>
        <v>4.9999999999999902</v>
      </c>
      <c r="AB101">
        <v>0.19</v>
      </c>
      <c r="AC101" s="3">
        <f t="shared" si="22"/>
        <v>-0.15830419351386471</v>
      </c>
      <c r="AD101" s="1">
        <f t="shared" si="23"/>
        <v>4.1916696296987244E-2</v>
      </c>
      <c r="AE101" s="1">
        <f t="shared" si="24"/>
        <v>0.20022088981085195</v>
      </c>
      <c r="AG101" s="2">
        <f t="shared" si="26"/>
        <v>-0.79376361031077125</v>
      </c>
      <c r="AH101" s="2"/>
      <c r="AI101" s="2">
        <f t="shared" si="25"/>
        <v>-3.9688180515538485</v>
      </c>
      <c r="AK101">
        <v>0.8</v>
      </c>
    </row>
    <row r="102" spans="1:37" x14ac:dyDescent="0.35">
      <c r="J102" s="1"/>
    </row>
    <row r="103" spans="1:37" x14ac:dyDescent="0.35">
      <c r="J103" s="1"/>
    </row>
    <row r="104" spans="1:37" x14ac:dyDescent="0.35">
      <c r="J104" s="1"/>
    </row>
    <row r="105" spans="1:37" x14ac:dyDescent="0.35">
      <c r="J105" s="1"/>
    </row>
    <row r="106" spans="1:37" x14ac:dyDescent="0.35">
      <c r="J106" s="1"/>
    </row>
    <row r="107" spans="1:37" x14ac:dyDescent="0.35">
      <c r="J107" s="1"/>
    </row>
    <row r="108" spans="1:37" x14ac:dyDescent="0.35">
      <c r="J108" s="1"/>
    </row>
    <row r="109" spans="1:37" x14ac:dyDescent="0.35">
      <c r="J109" s="1"/>
    </row>
    <row r="110" spans="1:37" x14ac:dyDescent="0.35">
      <c r="J110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7BA6D-A14D-4E57-9CE4-0653EF2A0E97}">
  <dimension ref="A1:CA202"/>
  <sheetViews>
    <sheetView tabSelected="1" topLeftCell="AG1" workbookViewId="0">
      <pane ySplit="1" topLeftCell="A2" activePane="bottomLeft" state="frozen"/>
      <selection activeCell="H1" sqref="H1"/>
      <selection pane="bottomLeft" activeCell="AH1" sqref="AH1"/>
    </sheetView>
  </sheetViews>
  <sheetFormatPr defaultRowHeight="14.5" x14ac:dyDescent="0.35"/>
  <cols>
    <col min="2" max="2" width="10.26953125" bestFit="1" customWidth="1"/>
    <col min="4" max="4" width="23.453125" bestFit="1" customWidth="1"/>
    <col min="5" max="5" width="21.6328125" bestFit="1" customWidth="1"/>
    <col min="6" max="6" width="19.08984375" bestFit="1" customWidth="1"/>
    <col min="7" max="7" width="32.54296875" bestFit="1" customWidth="1"/>
    <col min="8" max="8" width="19.90625" bestFit="1" customWidth="1"/>
    <col min="9" max="9" width="18.08984375" bestFit="1" customWidth="1"/>
    <col min="10" max="10" width="14.54296875" bestFit="1" customWidth="1"/>
    <col min="11" max="11" width="14.08984375" bestFit="1" customWidth="1"/>
    <col min="22" max="22" width="21.08984375" bestFit="1" customWidth="1"/>
    <col min="23" max="23" width="19.90625" bestFit="1" customWidth="1"/>
    <col min="29" max="29" width="10.26953125" bestFit="1" customWidth="1"/>
    <col min="34" max="34" width="32.54296875" bestFit="1" customWidth="1"/>
    <col min="40" max="40" width="19.90625" bestFit="1" customWidth="1"/>
    <col min="41" max="41" width="26" bestFit="1" customWidth="1"/>
    <col min="46" max="46" width="23.453125" bestFit="1" customWidth="1"/>
    <col min="47" max="47" width="21.6328125" bestFit="1" customWidth="1"/>
    <col min="48" max="48" width="28.6328125" bestFit="1" customWidth="1"/>
    <col min="49" max="49" width="21.08984375" bestFit="1" customWidth="1"/>
    <col min="50" max="50" width="19.90625" bestFit="1" customWidth="1"/>
    <col min="51" max="51" width="18.08984375" bestFit="1" customWidth="1"/>
    <col min="52" max="52" width="23.453125" bestFit="1" customWidth="1"/>
    <col min="53" max="53" width="21.6328125" bestFit="1" customWidth="1"/>
    <col min="54" max="54" width="19.08984375" bestFit="1" customWidth="1"/>
    <col min="55" max="55" width="32.54296875" bestFit="1" customWidth="1"/>
    <col min="56" max="56" width="19.90625" bestFit="1" customWidth="1"/>
    <col min="57" max="57" width="18.08984375" bestFit="1" customWidth="1"/>
    <col min="58" max="58" width="14.54296875" bestFit="1" customWidth="1"/>
    <col min="59" max="59" width="14.08984375" bestFit="1" customWidth="1"/>
    <col min="64" max="64" width="37.54296875" bestFit="1" customWidth="1"/>
    <col min="69" max="69" width="6.81640625" bestFit="1" customWidth="1"/>
    <col min="70" max="70" width="5.36328125" bestFit="1" customWidth="1"/>
    <col min="71" max="71" width="23.453125" bestFit="1" customWidth="1"/>
    <col min="72" max="72" width="21.6328125" bestFit="1" customWidth="1"/>
    <col min="73" max="73" width="19.08984375" bestFit="1" customWidth="1"/>
    <col min="74" max="74" width="32.54296875" bestFit="1" customWidth="1"/>
    <col min="75" max="75" width="19.90625" bestFit="1" customWidth="1"/>
    <col min="76" max="76" width="18.08984375" bestFit="1" customWidth="1"/>
    <col min="77" max="77" width="14.54296875" bestFit="1" customWidth="1"/>
    <col min="78" max="78" width="14.08984375" bestFit="1" customWidth="1"/>
    <col min="79" max="79" width="5.1796875" bestFit="1" customWidth="1"/>
  </cols>
  <sheetData>
    <row r="1" spans="1:79" x14ac:dyDescent="0.35">
      <c r="A1" t="s">
        <v>0</v>
      </c>
      <c r="B1" t="s">
        <v>27</v>
      </c>
      <c r="C1" t="s">
        <v>10</v>
      </c>
      <c r="D1" t="s">
        <v>2</v>
      </c>
      <c r="E1" t="s">
        <v>3</v>
      </c>
      <c r="F1" t="s">
        <v>4</v>
      </c>
      <c r="G1" t="s">
        <v>29</v>
      </c>
      <c r="H1" t="s">
        <v>5</v>
      </c>
      <c r="I1" t="s">
        <v>6</v>
      </c>
      <c r="J1" t="s">
        <v>13</v>
      </c>
      <c r="K1" t="s">
        <v>14</v>
      </c>
      <c r="L1" s="10" t="s">
        <v>0</v>
      </c>
      <c r="M1" s="10" t="s">
        <v>8</v>
      </c>
      <c r="N1" s="10" t="s">
        <v>9</v>
      </c>
      <c r="O1" s="10"/>
      <c r="AB1" t="s">
        <v>0</v>
      </c>
      <c r="AC1" t="s">
        <v>27</v>
      </c>
      <c r="AD1" t="s">
        <v>10</v>
      </c>
      <c r="AE1" t="s">
        <v>2</v>
      </c>
      <c r="AF1" t="s">
        <v>3</v>
      </c>
      <c r="AG1" t="s">
        <v>4</v>
      </c>
      <c r="AH1" t="s">
        <v>29</v>
      </c>
      <c r="AI1" t="s">
        <v>5</v>
      </c>
      <c r="AJ1" t="s">
        <v>6</v>
      </c>
      <c r="AN1" s="9" t="s">
        <v>18</v>
      </c>
      <c r="AO1" s="9" t="s">
        <v>19</v>
      </c>
      <c r="AP1" s="11" t="s">
        <v>15</v>
      </c>
      <c r="AQ1" s="9"/>
      <c r="AR1" s="9"/>
      <c r="AS1" s="9"/>
      <c r="AT1" s="9"/>
      <c r="AV1" s="11" t="s">
        <v>21</v>
      </c>
      <c r="AW1" t="s">
        <v>0</v>
      </c>
      <c r="AX1" t="s">
        <v>27</v>
      </c>
      <c r="AY1" t="s">
        <v>10</v>
      </c>
      <c r="AZ1" t="s">
        <v>2</v>
      </c>
      <c r="BA1" t="s">
        <v>3</v>
      </c>
      <c r="BB1" t="s">
        <v>4</v>
      </c>
      <c r="BC1" t="s">
        <v>29</v>
      </c>
      <c r="BD1" t="s">
        <v>5</v>
      </c>
      <c r="BE1" t="s">
        <v>6</v>
      </c>
      <c r="BF1" t="s">
        <v>13</v>
      </c>
      <c r="BG1" t="s">
        <v>14</v>
      </c>
      <c r="BH1" t="s">
        <v>24</v>
      </c>
      <c r="BL1" s="8" t="s">
        <v>23</v>
      </c>
      <c r="BP1" t="s">
        <v>0</v>
      </c>
      <c r="BQ1" t="s">
        <v>28</v>
      </c>
      <c r="BR1" t="s">
        <v>10</v>
      </c>
      <c r="BS1" t="s">
        <v>2</v>
      </c>
      <c r="BT1" t="s">
        <v>3</v>
      </c>
      <c r="BU1" t="s">
        <v>4</v>
      </c>
      <c r="BV1" t="s">
        <v>29</v>
      </c>
      <c r="BW1" t="s">
        <v>5</v>
      </c>
      <c r="BX1" t="s">
        <v>6</v>
      </c>
      <c r="BY1" t="s">
        <v>13</v>
      </c>
      <c r="BZ1" t="s">
        <v>14</v>
      </c>
      <c r="CA1" t="s">
        <v>17</v>
      </c>
    </row>
    <row r="2" spans="1:79" x14ac:dyDescent="0.35">
      <c r="A2">
        <v>0.05</v>
      </c>
      <c r="B2">
        <v>3</v>
      </c>
      <c r="C2" s="3">
        <f>0.1095*((1+A2)/1.0242)^(1-B2)/(0.1095*((1+A2)/1.0242)^(1-B2)+(1-0.1095))</f>
        <v>0.10474167363945648</v>
      </c>
      <c r="E2" s="1">
        <f>-B2*(1-C2)-C2</f>
        <v>-2.7905166527210867</v>
      </c>
      <c r="G2">
        <f>+(C2*30.085)/(1+A2)</f>
        <v>3.001098334707665</v>
      </c>
      <c r="I2" s="2">
        <f>+A2*G2</f>
        <v>0.15005491673538326</v>
      </c>
      <c r="J2" s="3">
        <f>100*((1-0.0242*(0.1095)/1.0242)/(1-A2*(C2)/(1+A2))*((1-(C2))/(1-(0.1095)))^(-1/(B2-1))-1)</f>
        <v>-2.55032448408965E-2</v>
      </c>
      <c r="K2" s="3">
        <f>+(J2/100)*29.18</f>
        <v>-7.4418468445735988E-3</v>
      </c>
      <c r="L2">
        <f>+A2</f>
        <v>0.05</v>
      </c>
      <c r="M2" s="2">
        <f>+I2</f>
        <v>0.15005491673538326</v>
      </c>
      <c r="N2" s="2">
        <f>+'Figure 2'!N2</f>
        <v>150.09995967812534</v>
      </c>
      <c r="R2" s="3"/>
      <c r="T2" s="1"/>
      <c r="X2" s="2"/>
      <c r="AB2">
        <v>0.05</v>
      </c>
      <c r="AC2">
        <v>3</v>
      </c>
      <c r="AD2" s="3">
        <f>0.1095*((1+AB2)/1.0242)^(1-AC2)/(0.1095*((1+AB2)/1.0242)^(1-AC2)+(1-0.1095))</f>
        <v>0.10474167363945648</v>
      </c>
      <c r="AF2" s="1">
        <f>-AC2*(1-AD2)-AD2</f>
        <v>-2.7905166527210867</v>
      </c>
      <c r="AH2">
        <f>+(AD2*30.085)/(1+AB2)</f>
        <v>3.001098334707665</v>
      </c>
      <c r="AJ2" s="2">
        <f>+AB2*AH2</f>
        <v>0.15005491673538326</v>
      </c>
      <c r="AM2">
        <f>+A2</f>
        <v>0.05</v>
      </c>
      <c r="AN2" s="3">
        <f>+-K2*1000</f>
        <v>7.4418468445735986</v>
      </c>
      <c r="AO2" s="3">
        <f>+-BG2*1000</f>
        <v>-9.1422925977177982</v>
      </c>
      <c r="AS2" s="3"/>
      <c r="AU2" s="1"/>
      <c r="AV2" t="s">
        <v>22</v>
      </c>
      <c r="AW2">
        <v>0.05</v>
      </c>
      <c r="AX2">
        <v>3</v>
      </c>
      <c r="AY2" s="3">
        <f>0.1095*((1+AW2)/1.0242)^(BH2*(1-AX2))/(0.1095*((1+AW2)/1.0242)^(BH2*(1-AX2))+(1-0.1095))</f>
        <v>0.10567849620273106</v>
      </c>
      <c r="BA2" s="1">
        <f>-AX2*(1-AY2)-AY2</f>
        <v>-2.7886430075945379</v>
      </c>
      <c r="BC2">
        <f>+(AY2*30.085)/(1+AW2)</f>
        <v>3.0279405316753945</v>
      </c>
      <c r="BE2" s="2">
        <f>+AW2*BC2</f>
        <v>0.15139702658376974</v>
      </c>
      <c r="BF2" s="3">
        <f>100*((1-0.0242*(0.1095)/1.0242)/(1-AW2*(AY2)/(1+AW2))*((1-(AY2))/(1-(0.1095)))^(-1/(B2-1))-1)</f>
        <v>3.1330680595331728E-2</v>
      </c>
      <c r="BG2" s="3">
        <f>+(BF2/100)*29.18</f>
        <v>9.1422925977177986E-3</v>
      </c>
      <c r="BH2">
        <v>0.8</v>
      </c>
      <c r="BP2">
        <v>0.03</v>
      </c>
      <c r="BQ2">
        <v>3</v>
      </c>
      <c r="BR2" s="3">
        <f>0.1095*((1+BP2)/1.0242)^(CA2*(1-BQ2))/(0.1095*((1+BP2)/1.0242)^(CA2*(1-BQ2))+(1-0.1095))</f>
        <v>0.10862208614287619</v>
      </c>
      <c r="BT2" s="1">
        <f>-BQ2*(1-BR2)-BR2</f>
        <v>-2.7827558277142481</v>
      </c>
      <c r="BV2">
        <f>+(BR2*30.085)/(1+BP2)</f>
        <v>3.1727140403965342</v>
      </c>
      <c r="BX2" s="2">
        <f>+BP2*BV2</f>
        <v>9.5181421211896017E-2</v>
      </c>
      <c r="BY2" s="3">
        <f>100*((1-0.0242*(0.1095)/1.0242)/(1-BP2*(BR2)/(1+BP2))*((1-(BR2))/(1-(0.1095)))^(-1/(B2-1))-1)</f>
        <v>8.5438237434232178E-3</v>
      </c>
      <c r="BZ2" s="3">
        <f>+(BY2/100)*29.18</f>
        <v>2.4930877683308947E-3</v>
      </c>
      <c r="CA2">
        <v>0.8</v>
      </c>
    </row>
    <row r="3" spans="1:79" x14ac:dyDescent="0.35">
      <c r="A3">
        <f>+A2+0.05</f>
        <v>0.1</v>
      </c>
      <c r="B3">
        <v>3</v>
      </c>
      <c r="C3" s="3">
        <f>0.1095*((1+A3)/1.0242)^(1-B3)/(0.1095*((1+A3)/1.0242)^(1-B3)+(1-0.1095))</f>
        <v>9.6332540141854189E-2</v>
      </c>
      <c r="E3" s="1">
        <f>-B3*(1-C3)-C3</f>
        <v>-2.8073349197162916</v>
      </c>
      <c r="G3">
        <f t="shared" ref="G3:G66" si="0">+(C3*30.085)/(1+A3)</f>
        <v>2.634694972879712</v>
      </c>
      <c r="I3" s="2">
        <f>+A3*G3</f>
        <v>0.2634694972879712</v>
      </c>
      <c r="J3" s="3">
        <f t="shared" ref="J3:J66" si="1">100*((1-0.0242*(0.1095)/1.0242)/(1-A3*(C3)/(1+A3))*((1-(C3))/(1-(0.1095)))^(-1/(B3-1))-1)</f>
        <v>-0.11330899970320996</v>
      </c>
      <c r="K3" s="3">
        <f t="shared" ref="K3:K66" si="2">+(J3/100)*29.18</f>
        <v>-3.3063566113396663E-2</v>
      </c>
      <c r="L3">
        <f t="shared" ref="L3:L51" si="3">+A3</f>
        <v>0.1</v>
      </c>
      <c r="M3" s="2">
        <f t="shared" ref="M3:M51" si="4">+I3</f>
        <v>0.2634694972879712</v>
      </c>
      <c r="N3" s="2">
        <f>+'Figure 2'!N3</f>
        <v>262.38034235174899</v>
      </c>
      <c r="R3" s="3"/>
      <c r="T3" s="1"/>
      <c r="X3" s="2"/>
      <c r="AB3">
        <f>+AB2+0.01</f>
        <v>6.0000000000000005E-2</v>
      </c>
      <c r="AC3">
        <v>3</v>
      </c>
      <c r="AD3" s="3">
        <f>0.1095*((1+AB3)/1.0242)^(1-AC3)/(0.1095*((1+AB3)/1.0242)^(1-AC3)+(1-0.1095))</f>
        <v>0.10297728735382103</v>
      </c>
      <c r="AF3" s="1">
        <f>-AC3*(1-AD3)-AD3</f>
        <v>-2.7940454252923574</v>
      </c>
      <c r="AH3">
        <f t="shared" ref="AH3:AH66" si="5">+(AD3*30.085)/(1+AB3)</f>
        <v>2.9227091415468922</v>
      </c>
      <c r="AJ3" s="2">
        <f>+AB3*AH3</f>
        <v>0.17536254849281355</v>
      </c>
      <c r="AM3">
        <f t="shared" ref="AM3:AM61" si="6">+A3</f>
        <v>0.1</v>
      </c>
      <c r="AN3" s="3">
        <f t="shared" ref="AN3:AN61" si="7">+-K3*1000</f>
        <v>33.063566113396661</v>
      </c>
      <c r="AO3" s="3">
        <f t="shared" ref="AO3:AO61" si="8">+-BG3*1000</f>
        <v>-14.314381657563819</v>
      </c>
      <c r="AS3" s="3"/>
      <c r="AU3" s="1"/>
      <c r="AW3">
        <f>+AW2+0.05</f>
        <v>0.1</v>
      </c>
      <c r="AX3">
        <v>3</v>
      </c>
      <c r="AY3" s="3">
        <f>0.1095*((1+AW3)/1.0242)^(BH3*(1-AX3))/(0.1095*((1+AW3)/1.0242)^(BH3*(1-AX3))+(1-0.1095))</f>
        <v>9.8847527803488752E-2</v>
      </c>
      <c r="BA3" s="1">
        <f>-AX3*(1-AY3)-AY3</f>
        <v>-2.8023049443930224</v>
      </c>
      <c r="BC3">
        <f t="shared" ref="BC3:BC66" si="9">+(AY3*30.085)/(1+AW3)</f>
        <v>2.7034798854254172</v>
      </c>
      <c r="BE3" s="2">
        <f>+AW3*BC3</f>
        <v>0.27034798854254172</v>
      </c>
      <c r="BF3" s="3">
        <f>100*((1-0.0242*(0.1095)/1.0242)/(1-AW3*(AY3)/(1+AW3))*((1-(AY3))/(1-(0.1095)))^(-1/(B3-1))-1)</f>
        <v>4.9055454618107674E-2</v>
      </c>
      <c r="BG3" s="3">
        <f t="shared" ref="BG3:BG66" si="10">+(BF3/100)*29.18</f>
        <v>1.4314381657563819E-2</v>
      </c>
      <c r="BH3">
        <v>0.8</v>
      </c>
      <c r="BP3">
        <f>+BP2+0.01</f>
        <v>0.04</v>
      </c>
      <c r="BQ3">
        <v>3</v>
      </c>
      <c r="BR3" s="3">
        <f t="shared" ref="BR3:BR66" si="11">0.1095*((1+BP3)/1.0242)^(CA3*(1-BQ3))/(0.1095*((1+BP3)/1.0242)^(CA3*(1-BQ3))+(1-0.1095))</f>
        <v>0.10713431985505056</v>
      </c>
      <c r="BT3" s="1">
        <f t="shared" ref="BT3:BT66" si="12">-BQ3*(1-BR3)-BR3</f>
        <v>-2.785731360289899</v>
      </c>
      <c r="BV3">
        <f t="shared" ref="BV3:BV66" si="13">+(BR3*30.085)/(1+BP3)</f>
        <v>3.0991692431146114</v>
      </c>
      <c r="BX3" s="2">
        <f t="shared" ref="BX3:BX66" si="14">+BP3*BV3</f>
        <v>0.12396676972458445</v>
      </c>
      <c r="BY3" s="3">
        <f>100*((1-0.0242*(0.1095)/1.0242)/(1-BP3*(BR3)/(1+BP3))*((1-(BR3))/(1-(0.1095)))^(-1/(B3-1))-1)</f>
        <v>2.1191929464747794E-2</v>
      </c>
      <c r="BZ3" s="3">
        <f t="shared" ref="BZ3:BZ66" si="15">+(BY3/100)*29.18</f>
        <v>6.1838050178134058E-3</v>
      </c>
      <c r="CA3">
        <v>0.8</v>
      </c>
    </row>
    <row r="4" spans="1:79" x14ac:dyDescent="0.35">
      <c r="A4">
        <f t="shared" ref="A4:A67" si="16">+A3+0.05</f>
        <v>0.15000000000000002</v>
      </c>
      <c r="B4">
        <v>3</v>
      </c>
      <c r="C4" s="3">
        <f t="shared" ref="C4:C67" si="17">0.1095*((1+A4)/1.0242)^(1-B4)/(0.1095*((1+A4)/1.0242)^(1-B4)+1-0.1095)</f>
        <v>8.8866126493484396E-2</v>
      </c>
      <c r="E4" s="1">
        <f t="shared" ref="E4:E67" si="18">-B4*(1-C4)-C4</f>
        <v>-2.8222677470130315</v>
      </c>
      <c r="G4">
        <f t="shared" si="0"/>
        <v>2.3248151439621552</v>
      </c>
      <c r="I4" s="2">
        <f t="shared" ref="I4:I67" si="19">+A4*G4</f>
        <v>0.34872227159432334</v>
      </c>
      <c r="J4" s="3">
        <f t="shared" si="1"/>
        <v>-0.23822305050510417</v>
      </c>
      <c r="K4" s="3">
        <f t="shared" si="2"/>
        <v>-6.9513486137389391E-2</v>
      </c>
      <c r="L4">
        <f t="shared" si="3"/>
        <v>0.15000000000000002</v>
      </c>
      <c r="M4" s="2">
        <f t="shared" si="4"/>
        <v>0.34872227159432334</v>
      </c>
      <c r="N4" s="2">
        <f>+'Figure 2'!N4</f>
        <v>343.31619433695255</v>
      </c>
      <c r="R4" s="3"/>
      <c r="T4" s="1"/>
      <c r="X4" s="2"/>
      <c r="AB4">
        <f t="shared" ref="AB4:AB67" si="20">+AB3+0.01</f>
        <v>7.0000000000000007E-2</v>
      </c>
      <c r="AC4">
        <v>3</v>
      </c>
      <c r="AD4" s="3">
        <f t="shared" ref="AD4:AD67" si="21">0.1095*((1+AB4)/1.0242)^(1-AC4)/(0.1095*((1+AB4)/1.0242)^(1-AC4)+1-0.1095)</f>
        <v>0.10125545937441974</v>
      </c>
      <c r="AF4" s="1">
        <f t="shared" ref="AF4:AF67" si="22">-AC4*(1-AD4)-AD4</f>
        <v>-2.7974890812511606</v>
      </c>
      <c r="AH4">
        <f t="shared" si="5"/>
        <v>2.8469817712891752</v>
      </c>
      <c r="AJ4" s="2">
        <f t="shared" ref="AJ4:AJ67" si="23">+AB4*AH4</f>
        <v>0.19928872399024228</v>
      </c>
      <c r="AM4">
        <f t="shared" si="6"/>
        <v>0.15000000000000002</v>
      </c>
      <c r="AN4" s="3">
        <f t="shared" si="7"/>
        <v>69.513486137389393</v>
      </c>
      <c r="AO4" s="3">
        <f t="shared" si="8"/>
        <v>-6.5013968332325556</v>
      </c>
      <c r="AS4" s="3"/>
      <c r="AU4" s="1"/>
      <c r="AW4">
        <f t="shared" ref="AW4:AW67" si="24">+AW3+0.05</f>
        <v>0.15000000000000002</v>
      </c>
      <c r="AX4">
        <v>3</v>
      </c>
      <c r="AY4" s="3">
        <f>0.1095*((1+AW4)/1.0242)^(BH4*(1-AX4))/(0.1095*((1+AW4)/1.0242)^(BH4*(1-AX4))+(1-0.1095))</f>
        <v>9.2690406763736688E-2</v>
      </c>
      <c r="BA4" s="1">
        <f t="shared" ref="BA4:BA67" si="25">-AX4*(1-AY4)-AY4</f>
        <v>-2.8146191864725267</v>
      </c>
      <c r="BC4">
        <f t="shared" si="9"/>
        <v>2.4248616412930595</v>
      </c>
      <c r="BE4" s="2">
        <f t="shared" ref="BE4:BE67" si="26">+AW4*BC4</f>
        <v>0.36372924619395897</v>
      </c>
      <c r="BF4" s="3">
        <f t="shared" ref="BF4:BF66" si="27">100*((1-0.0242*(0.1095)/1.0242)/(1-AW4*(AY4)/(1+AW4))*((1-(AY4))/(1-(0.1095)))^(-1/2)-1)</f>
        <v>2.2280318139933364E-2</v>
      </c>
      <c r="BG4" s="3">
        <f t="shared" si="10"/>
        <v>6.5013968332325554E-3</v>
      </c>
      <c r="BH4">
        <v>0.8</v>
      </c>
      <c r="BP4">
        <f t="shared" ref="BP4:BP67" si="28">+BP3+0.01</f>
        <v>0.05</v>
      </c>
      <c r="BQ4">
        <v>3</v>
      </c>
      <c r="BR4" s="3">
        <f t="shared" si="11"/>
        <v>0.10567849620273106</v>
      </c>
      <c r="BT4" s="1">
        <f t="shared" si="12"/>
        <v>-2.7886430075945379</v>
      </c>
      <c r="BV4">
        <f t="shared" si="13"/>
        <v>3.0279405316753945</v>
      </c>
      <c r="BX4" s="2">
        <f t="shared" si="14"/>
        <v>0.15139702658376974</v>
      </c>
      <c r="BY4" s="3">
        <f t="shared" ref="BY4:BY67" si="29">100*((1-0.0242*(0.1095)/1.0242)/(1-BP4*(BR4)/(1+BP4))*((1-(BR4))/(1-(0.1095)))^(-1/(B4-1))-1)</f>
        <v>3.1330680595331728E-2</v>
      </c>
      <c r="BZ4" s="3">
        <f t="shared" si="15"/>
        <v>9.1422925977177986E-3</v>
      </c>
      <c r="CA4">
        <v>0.8</v>
      </c>
    </row>
    <row r="5" spans="1:79" x14ac:dyDescent="0.35">
      <c r="A5">
        <f t="shared" si="16"/>
        <v>0.2</v>
      </c>
      <c r="B5">
        <v>3</v>
      </c>
      <c r="C5" s="3">
        <f t="shared" si="17"/>
        <v>8.2211028421254967E-2</v>
      </c>
      <c r="E5" s="1">
        <f t="shared" si="18"/>
        <v>-2.8355779431574901</v>
      </c>
      <c r="G5">
        <f t="shared" si="0"/>
        <v>2.0610989917112135</v>
      </c>
      <c r="I5" s="2">
        <f t="shared" si="19"/>
        <v>0.4122197983422427</v>
      </c>
      <c r="J5" s="3">
        <f t="shared" si="1"/>
        <v>-0.38787156066037998</v>
      </c>
      <c r="K5" s="3">
        <f t="shared" si="2"/>
        <v>-0.11318092140069888</v>
      </c>
      <c r="L5">
        <f t="shared" si="3"/>
        <v>0.2</v>
      </c>
      <c r="M5" s="2">
        <f t="shared" si="4"/>
        <v>0.4122197983422427</v>
      </c>
      <c r="N5" s="2">
        <f>+'Figure 2'!N5</f>
        <v>398.1356138816613</v>
      </c>
      <c r="R5" s="3"/>
      <c r="T5" s="1"/>
      <c r="X5" s="2"/>
      <c r="AB5">
        <f t="shared" si="20"/>
        <v>0.08</v>
      </c>
      <c r="AC5">
        <v>3</v>
      </c>
      <c r="AD5" s="3">
        <f t="shared" si="21"/>
        <v>9.9574887868276923E-2</v>
      </c>
      <c r="AF5" s="1">
        <f t="shared" si="22"/>
        <v>-2.8008502242634461</v>
      </c>
      <c r="AH5">
        <f t="shared" si="5"/>
        <v>2.773806019923251</v>
      </c>
      <c r="AJ5" s="2">
        <f t="shared" si="23"/>
        <v>0.22190448159386009</v>
      </c>
      <c r="AM5">
        <f t="shared" si="6"/>
        <v>0.2</v>
      </c>
      <c r="AN5" s="3">
        <f t="shared" si="7"/>
        <v>113.18092140069888</v>
      </c>
      <c r="AO5" s="3">
        <f t="shared" si="8"/>
        <v>10.930025067931696</v>
      </c>
      <c r="AS5" s="3"/>
      <c r="AU5" s="1"/>
      <c r="AW5">
        <f t="shared" si="24"/>
        <v>0.2</v>
      </c>
      <c r="AX5">
        <v>3</v>
      </c>
      <c r="AY5" s="3">
        <f t="shared" ref="AY5:AY68" si="30">0.1095*((1+AW5)/1.0242)^(BH5*(1-AX5))/(0.1095*((1+AW5)/1.0242)^(BH5*(1-AX5))+(1-0.1095))</f>
        <v>8.7120304301142121E-2</v>
      </c>
      <c r="BA5" s="1">
        <f t="shared" si="25"/>
        <v>-2.8257593913977157</v>
      </c>
      <c r="BC5">
        <f t="shared" si="9"/>
        <v>2.1841786290832172</v>
      </c>
      <c r="BE5" s="2">
        <f t="shared" si="26"/>
        <v>0.43683572581664348</v>
      </c>
      <c r="BF5" s="3">
        <f t="shared" si="27"/>
        <v>-3.7457248347949612E-2</v>
      </c>
      <c r="BG5" s="3">
        <f t="shared" si="10"/>
        <v>-1.0930025067931696E-2</v>
      </c>
      <c r="BH5">
        <v>0.8</v>
      </c>
      <c r="BP5">
        <f t="shared" si="28"/>
        <v>6.0000000000000005E-2</v>
      </c>
      <c r="BQ5">
        <v>3</v>
      </c>
      <c r="BR5" s="3">
        <f t="shared" si="11"/>
        <v>0.10425369808621684</v>
      </c>
      <c r="BT5" s="1">
        <f t="shared" si="12"/>
        <v>-2.791492603827566</v>
      </c>
      <c r="BV5">
        <f t="shared" si="13"/>
        <v>2.9589363272866356</v>
      </c>
      <c r="BX5" s="2">
        <f t="shared" si="14"/>
        <v>0.17753617963719814</v>
      </c>
      <c r="BY5" s="3">
        <f t="shared" si="29"/>
        <v>3.91006815796624E-2</v>
      </c>
      <c r="BZ5" s="3">
        <f t="shared" si="15"/>
        <v>1.1409578884945488E-2</v>
      </c>
      <c r="CA5">
        <v>0.8</v>
      </c>
    </row>
    <row r="6" spans="1:79" x14ac:dyDescent="0.35">
      <c r="A6">
        <f t="shared" si="16"/>
        <v>0.25</v>
      </c>
      <c r="B6">
        <v>3</v>
      </c>
      <c r="C6" s="3">
        <f t="shared" si="17"/>
        <v>7.6257187647797944E-2</v>
      </c>
      <c r="E6" s="1">
        <f t="shared" si="18"/>
        <v>-2.8474856247044036</v>
      </c>
      <c r="G6">
        <f t="shared" si="0"/>
        <v>1.8353579923072008</v>
      </c>
      <c r="I6" s="2">
        <f t="shared" si="19"/>
        <v>0.45883949807680019</v>
      </c>
      <c r="J6" s="3">
        <f t="shared" si="1"/>
        <v>-0.55316416217568998</v>
      </c>
      <c r="K6" s="3">
        <f t="shared" si="2"/>
        <v>-0.16141330252286634</v>
      </c>
      <c r="L6">
        <f t="shared" si="3"/>
        <v>0.25</v>
      </c>
      <c r="M6" s="2">
        <f t="shared" si="4"/>
        <v>0.45883949807680019</v>
      </c>
      <c r="N6" s="2">
        <f>+'Figure 2'!N6</f>
        <v>431.0938078626022</v>
      </c>
      <c r="R6" s="3"/>
      <c r="T6" s="1"/>
      <c r="X6" s="2"/>
      <c r="AB6">
        <f t="shared" si="20"/>
        <v>0.09</v>
      </c>
      <c r="AC6">
        <v>3</v>
      </c>
      <c r="AD6" s="3">
        <f t="shared" si="21"/>
        <v>9.7934318022152023E-2</v>
      </c>
      <c r="AF6" s="1">
        <f t="shared" si="22"/>
        <v>-2.8041313639556962</v>
      </c>
      <c r="AH6">
        <f t="shared" si="5"/>
        <v>2.7030770254095811</v>
      </c>
      <c r="AJ6" s="2">
        <f t="shared" si="23"/>
        <v>0.24327693228686229</v>
      </c>
      <c r="AM6">
        <f t="shared" si="6"/>
        <v>0.25</v>
      </c>
      <c r="AN6" s="3">
        <f t="shared" si="7"/>
        <v>161.41330252286633</v>
      </c>
      <c r="AO6" s="3">
        <f t="shared" si="8"/>
        <v>35.403132713913031</v>
      </c>
      <c r="AS6" s="3"/>
      <c r="AU6" s="1"/>
      <c r="AW6">
        <f t="shared" si="24"/>
        <v>0.25</v>
      </c>
      <c r="AX6">
        <v>3</v>
      </c>
      <c r="AY6" s="3">
        <f t="shared" si="30"/>
        <v>8.2063918438215269E-2</v>
      </c>
      <c r="BA6" s="1">
        <f t="shared" si="25"/>
        <v>-2.8358721631235695</v>
      </c>
      <c r="BC6">
        <f t="shared" si="9"/>
        <v>1.9751143889709653</v>
      </c>
      <c r="BE6" s="2">
        <f t="shared" si="26"/>
        <v>0.49377859724274131</v>
      </c>
      <c r="BF6" s="3">
        <f t="shared" si="27"/>
        <v>-0.12132670566796788</v>
      </c>
      <c r="BG6" s="3">
        <f t="shared" si="10"/>
        <v>-3.540313271391303E-2</v>
      </c>
      <c r="BH6">
        <v>0.8</v>
      </c>
      <c r="BP6">
        <f t="shared" si="28"/>
        <v>7.0000000000000007E-2</v>
      </c>
      <c r="BQ6">
        <v>3</v>
      </c>
      <c r="BR6" s="3">
        <f t="shared" si="11"/>
        <v>0.10285904088299193</v>
      </c>
      <c r="BT6" s="1">
        <f t="shared" si="12"/>
        <v>-2.7942819182340162</v>
      </c>
      <c r="BV6">
        <f t="shared" si="13"/>
        <v>2.8920693878175814</v>
      </c>
      <c r="BX6" s="2">
        <f t="shared" si="14"/>
        <v>0.20244485714723071</v>
      </c>
      <c r="BY6" s="3">
        <f t="shared" si="29"/>
        <v>4.4635169399032115E-2</v>
      </c>
      <c r="BZ6" s="3">
        <f t="shared" si="15"/>
        <v>1.3024542430637571E-2</v>
      </c>
      <c r="CA6">
        <v>0.8</v>
      </c>
    </row>
    <row r="7" spans="1:79" x14ac:dyDescent="0.35">
      <c r="A7">
        <f t="shared" si="16"/>
        <v>0.3</v>
      </c>
      <c r="B7">
        <v>3</v>
      </c>
      <c r="C7" s="3">
        <f t="shared" si="17"/>
        <v>7.0912022785062118E-2</v>
      </c>
      <c r="E7" s="1">
        <f t="shared" si="18"/>
        <v>-2.8581759544298757</v>
      </c>
      <c r="G7">
        <f t="shared" si="0"/>
        <v>1.6410678503758414</v>
      </c>
      <c r="I7" s="2">
        <f t="shared" si="19"/>
        <v>0.49232035511275241</v>
      </c>
      <c r="J7" s="3">
        <f t="shared" si="1"/>
        <v>-0.72745310967387011</v>
      </c>
      <c r="K7" s="3">
        <f t="shared" si="2"/>
        <v>-0.21227081740283529</v>
      </c>
      <c r="L7">
        <f t="shared" si="3"/>
        <v>0.3</v>
      </c>
      <c r="M7" s="2">
        <f t="shared" si="4"/>
        <v>0.49232035511275241</v>
      </c>
      <c r="N7" s="2">
        <f>+'Figure 2'!N7</f>
        <v>445.67943688197283</v>
      </c>
      <c r="R7" s="3"/>
      <c r="T7" s="1"/>
      <c r="X7" s="2"/>
      <c r="AB7">
        <f t="shared" si="20"/>
        <v>9.9999999999999992E-2</v>
      </c>
      <c r="AC7">
        <v>3</v>
      </c>
      <c r="AD7" s="3">
        <f t="shared" si="21"/>
        <v>9.6332540141854203E-2</v>
      </c>
      <c r="AF7" s="1">
        <f t="shared" si="22"/>
        <v>-2.8073349197162916</v>
      </c>
      <c r="AH7">
        <f t="shared" si="5"/>
        <v>2.6346949728797124</v>
      </c>
      <c r="AJ7" s="2">
        <f t="shared" si="23"/>
        <v>0.2634694972879712</v>
      </c>
      <c r="AM7">
        <f t="shared" si="6"/>
        <v>0.3</v>
      </c>
      <c r="AN7" s="3">
        <f t="shared" si="7"/>
        <v>212.27081740283529</v>
      </c>
      <c r="AO7" s="3">
        <f t="shared" si="8"/>
        <v>64.944216735848158</v>
      </c>
      <c r="AS7" s="3"/>
      <c r="AU7" s="1"/>
      <c r="AW7">
        <f t="shared" si="24"/>
        <v>0.3</v>
      </c>
      <c r="AX7">
        <v>3</v>
      </c>
      <c r="AY7" s="3">
        <f t="shared" si="30"/>
        <v>7.7459042211628734E-2</v>
      </c>
      <c r="BA7" s="1">
        <f t="shared" si="25"/>
        <v>-2.8450819155767424</v>
      </c>
      <c r="BC7">
        <f t="shared" si="9"/>
        <v>1.7925809884129618</v>
      </c>
      <c r="BE7" s="2">
        <f t="shared" si="26"/>
        <v>0.53777429652388853</v>
      </c>
      <c r="BF7" s="3">
        <f t="shared" si="27"/>
        <v>-0.22256414234355093</v>
      </c>
      <c r="BG7" s="3">
        <f t="shared" si="10"/>
        <v>-6.4944216735848159E-2</v>
      </c>
      <c r="BH7">
        <v>0.8</v>
      </c>
      <c r="BP7">
        <f t="shared" si="28"/>
        <v>0.08</v>
      </c>
      <c r="BQ7">
        <v>3</v>
      </c>
      <c r="BR7" s="3">
        <f t="shared" si="11"/>
        <v>0.1014936710990529</v>
      </c>
      <c r="BT7" s="1">
        <f t="shared" si="12"/>
        <v>-2.7970126578018939</v>
      </c>
      <c r="BV7">
        <f t="shared" si="13"/>
        <v>2.8272565694583394</v>
      </c>
      <c r="BX7" s="2">
        <f t="shared" si="14"/>
        <v>0.22618052555666715</v>
      </c>
      <c r="BY7" s="3">
        <f t="shared" si="29"/>
        <v>4.8060403345528968E-2</v>
      </c>
      <c r="BZ7" s="3">
        <f t="shared" si="15"/>
        <v>1.4024025696225352E-2</v>
      </c>
      <c r="CA7">
        <v>0.8</v>
      </c>
    </row>
    <row r="8" spans="1:79" x14ac:dyDescent="0.35">
      <c r="A8">
        <f t="shared" si="16"/>
        <v>0.35</v>
      </c>
      <c r="B8">
        <v>3</v>
      </c>
      <c r="C8" s="3">
        <f t="shared" si="17"/>
        <v>6.6097316056185185E-2</v>
      </c>
      <c r="E8" s="1">
        <f t="shared" si="18"/>
        <v>-2.8678053678876299</v>
      </c>
      <c r="G8">
        <f t="shared" si="0"/>
        <v>1.4729909285558007</v>
      </c>
      <c r="I8" s="2">
        <f t="shared" si="19"/>
        <v>0.5155468249945302</v>
      </c>
      <c r="J8" s="3">
        <f t="shared" si="1"/>
        <v>-0.9059058774744555</v>
      </c>
      <c r="K8" s="3">
        <f t="shared" si="2"/>
        <v>-0.2643433350470461</v>
      </c>
      <c r="L8">
        <f t="shared" si="3"/>
        <v>0.35</v>
      </c>
      <c r="M8" s="2">
        <f t="shared" si="4"/>
        <v>0.5155468249945302</v>
      </c>
      <c r="N8" s="2">
        <f>+'Figure 2'!N8</f>
        <v>444.77175141330059</v>
      </c>
      <c r="R8" s="3"/>
      <c r="T8" s="1"/>
      <c r="X8" s="2"/>
      <c r="AB8">
        <f t="shared" si="20"/>
        <v>0.10999999999999999</v>
      </c>
      <c r="AC8">
        <v>3</v>
      </c>
      <c r="AD8" s="3">
        <f t="shared" si="21"/>
        <v>9.4768387833088649E-2</v>
      </c>
      <c r="AF8" s="1">
        <f t="shared" si="22"/>
        <v>-2.8104632243338226</v>
      </c>
      <c r="AH8">
        <f t="shared" si="5"/>
        <v>2.5685648179806058</v>
      </c>
      <c r="AJ8" s="2">
        <f t="shared" si="23"/>
        <v>0.2825421299778666</v>
      </c>
      <c r="AM8">
        <f t="shared" si="6"/>
        <v>0.35</v>
      </c>
      <c r="AN8" s="3">
        <f t="shared" si="7"/>
        <v>264.34333504704608</v>
      </c>
      <c r="AO8" s="3">
        <f t="shared" si="8"/>
        <v>98.040880762254844</v>
      </c>
      <c r="AS8" s="3"/>
      <c r="AU8" s="1"/>
      <c r="AW8">
        <f t="shared" si="24"/>
        <v>0.35</v>
      </c>
      <c r="AX8">
        <v>3</v>
      </c>
      <c r="AY8" s="3">
        <f t="shared" si="30"/>
        <v>7.3252620709262334E-2</v>
      </c>
      <c r="BA8" s="1">
        <f t="shared" si="25"/>
        <v>-2.8534947585814754</v>
      </c>
      <c r="BC8">
        <f t="shared" si="9"/>
        <v>1.6324482178060422</v>
      </c>
      <c r="BE8" s="2">
        <f t="shared" si="26"/>
        <v>0.57135687623211473</v>
      </c>
      <c r="BF8" s="3">
        <f t="shared" si="27"/>
        <v>-0.33598656875344357</v>
      </c>
      <c r="BG8" s="3">
        <f t="shared" si="10"/>
        <v>-9.8040880762254839E-2</v>
      </c>
      <c r="BH8">
        <v>0.8</v>
      </c>
      <c r="BP8">
        <f t="shared" si="28"/>
        <v>0.09</v>
      </c>
      <c r="BQ8">
        <v>3</v>
      </c>
      <c r="BR8" s="3">
        <f t="shared" si="11"/>
        <v>0.10015676508355092</v>
      </c>
      <c r="BT8" s="1">
        <f t="shared" si="12"/>
        <v>-2.7996864698328983</v>
      </c>
      <c r="BV8">
        <f t="shared" si="13"/>
        <v>2.7644186032464493</v>
      </c>
      <c r="BX8" s="2">
        <f t="shared" si="14"/>
        <v>0.24879767429218042</v>
      </c>
      <c r="BY8" s="3">
        <f t="shared" si="29"/>
        <v>4.9496034316276472E-2</v>
      </c>
      <c r="BZ8" s="3">
        <f t="shared" si="15"/>
        <v>1.4442942813489474E-2</v>
      </c>
      <c r="CA8">
        <v>0.8</v>
      </c>
    </row>
    <row r="9" spans="1:79" x14ac:dyDescent="0.35">
      <c r="A9">
        <f t="shared" si="16"/>
        <v>0.39999999999999997</v>
      </c>
      <c r="B9">
        <v>3</v>
      </c>
      <c r="C9" s="3">
        <f t="shared" si="17"/>
        <v>6.1746702073328129E-2</v>
      </c>
      <c r="E9" s="1">
        <f t="shared" si="18"/>
        <v>-2.876506595853344</v>
      </c>
      <c r="G9">
        <f t="shared" si="0"/>
        <v>1.3268925227686263</v>
      </c>
      <c r="I9" s="2">
        <f t="shared" si="19"/>
        <v>0.53075700910745049</v>
      </c>
      <c r="J9" s="3">
        <f t="shared" si="1"/>
        <v>-1.085038257981652</v>
      </c>
      <c r="K9" s="3">
        <f t="shared" si="2"/>
        <v>-0.31661416367904605</v>
      </c>
      <c r="L9">
        <f t="shared" si="3"/>
        <v>0.39999999999999997</v>
      </c>
      <c r="M9" s="2">
        <f t="shared" si="4"/>
        <v>0.53075700910745049</v>
      </c>
      <c r="N9" s="2">
        <f>+'Figure 2'!N9</f>
        <v>430.76150708439599</v>
      </c>
      <c r="R9" s="3"/>
      <c r="T9" s="1"/>
      <c r="X9" s="2"/>
      <c r="AB9">
        <f t="shared" si="20"/>
        <v>0.11999999999999998</v>
      </c>
      <c r="AC9">
        <v>3</v>
      </c>
      <c r="AD9" s="3">
        <f t="shared" si="21"/>
        <v>9.3240736260405091E-2</v>
      </c>
      <c r="AF9" s="1">
        <f t="shared" si="22"/>
        <v>-2.8135185274791903</v>
      </c>
      <c r="AH9">
        <f t="shared" si="5"/>
        <v>2.5045960271377568</v>
      </c>
      <c r="AJ9" s="2">
        <f t="shared" si="23"/>
        <v>0.30055152325653078</v>
      </c>
      <c r="AM9">
        <f t="shared" si="6"/>
        <v>0.39999999999999997</v>
      </c>
      <c r="AN9" s="3">
        <f t="shared" si="7"/>
        <v>316.61416367904604</v>
      </c>
      <c r="AO9" s="3">
        <f t="shared" si="8"/>
        <v>133.53444768465727</v>
      </c>
      <c r="AS9" s="3"/>
      <c r="AU9" s="1"/>
      <c r="AW9">
        <f t="shared" si="24"/>
        <v>0.39999999999999997</v>
      </c>
      <c r="AX9">
        <v>3</v>
      </c>
      <c r="AY9" s="3">
        <f t="shared" si="30"/>
        <v>6.9399189602714934E-2</v>
      </c>
      <c r="BA9" s="1">
        <f t="shared" si="25"/>
        <v>-2.8612016207945703</v>
      </c>
      <c r="BC9">
        <f t="shared" si="9"/>
        <v>1.4913390137126277</v>
      </c>
      <c r="BE9" s="2">
        <f t="shared" si="26"/>
        <v>0.59653560548505102</v>
      </c>
      <c r="BF9" s="3">
        <f t="shared" si="27"/>
        <v>-0.45762319288779052</v>
      </c>
      <c r="BG9" s="3">
        <f t="shared" si="10"/>
        <v>-0.13353444768465728</v>
      </c>
      <c r="BH9">
        <v>0.8</v>
      </c>
      <c r="BP9">
        <f t="shared" si="28"/>
        <v>9.9999999999999992E-2</v>
      </c>
      <c r="BQ9">
        <v>3</v>
      </c>
      <c r="BR9" s="3">
        <f t="shared" si="11"/>
        <v>9.8847527803488752E-2</v>
      </c>
      <c r="BT9" s="1">
        <f t="shared" si="12"/>
        <v>-2.8023049443930224</v>
      </c>
      <c r="BV9">
        <f t="shared" si="13"/>
        <v>2.7034798854254172</v>
      </c>
      <c r="BX9" s="2">
        <f t="shared" si="14"/>
        <v>0.27034798854254172</v>
      </c>
      <c r="BY9" s="3">
        <f t="shared" si="29"/>
        <v>4.9055454618107674E-2</v>
      </c>
      <c r="BZ9" s="3">
        <f t="shared" si="15"/>
        <v>1.4314381657563819E-2</v>
      </c>
      <c r="CA9">
        <v>0.8</v>
      </c>
    </row>
    <row r="10" spans="1:79" x14ac:dyDescent="0.35">
      <c r="A10">
        <f t="shared" si="16"/>
        <v>0.44999999999999996</v>
      </c>
      <c r="B10">
        <v>3</v>
      </c>
      <c r="C10" s="3">
        <f t="shared" si="17"/>
        <v>5.7803636037335231E-2</v>
      </c>
      <c r="E10" s="1">
        <f t="shared" si="18"/>
        <v>-2.8843927279253294</v>
      </c>
      <c r="G10">
        <f t="shared" si="0"/>
        <v>1.1993257863332625</v>
      </c>
      <c r="I10" s="2">
        <f t="shared" si="19"/>
        <v>0.53969660384996809</v>
      </c>
      <c r="J10" s="3">
        <f t="shared" si="1"/>
        <v>-1.2623672173166511</v>
      </c>
      <c r="K10" s="3">
        <f t="shared" si="2"/>
        <v>-0.36835875401299878</v>
      </c>
      <c r="L10">
        <f t="shared" si="3"/>
        <v>0.44999999999999996</v>
      </c>
      <c r="M10" s="2">
        <f t="shared" si="4"/>
        <v>0.53969660384996809</v>
      </c>
      <c r="N10" s="2">
        <f>+'Figure 2'!N10</f>
        <v>405.64490494847411</v>
      </c>
      <c r="R10" s="3"/>
      <c r="T10" s="1"/>
      <c r="X10" s="2"/>
      <c r="AB10">
        <f t="shared" si="20"/>
        <v>0.12999999999999998</v>
      </c>
      <c r="AC10">
        <v>3</v>
      </c>
      <c r="AD10" s="3">
        <f t="shared" si="21"/>
        <v>9.1748500480933401E-2</v>
      </c>
      <c r="AF10" s="1">
        <f t="shared" si="22"/>
        <v>-2.8165029990381334</v>
      </c>
      <c r="AH10">
        <f t="shared" si="5"/>
        <v>2.44270233360078</v>
      </c>
      <c r="AJ10" s="2">
        <f t="shared" si="23"/>
        <v>0.31755130336810133</v>
      </c>
      <c r="AM10">
        <f t="shared" si="6"/>
        <v>0.44999999999999996</v>
      </c>
      <c r="AN10" s="3">
        <f t="shared" si="7"/>
        <v>368.35875401299876</v>
      </c>
      <c r="AO10" s="3">
        <f t="shared" si="8"/>
        <v>170.53813250027557</v>
      </c>
      <c r="AS10" s="3"/>
      <c r="AU10" s="1"/>
      <c r="AW10">
        <f t="shared" si="24"/>
        <v>0.44999999999999996</v>
      </c>
      <c r="AX10">
        <v>3</v>
      </c>
      <c r="AY10" s="3">
        <f t="shared" si="30"/>
        <v>6.5859613104168171E-2</v>
      </c>
      <c r="BA10" s="1">
        <f t="shared" si="25"/>
        <v>-2.8682807737916631</v>
      </c>
      <c r="BC10">
        <f t="shared" si="9"/>
        <v>1.3664734208544136</v>
      </c>
      <c r="BE10" s="2">
        <f t="shared" si="26"/>
        <v>0.61491303938448605</v>
      </c>
      <c r="BF10" s="3">
        <f t="shared" si="27"/>
        <v>-0.58443499828744194</v>
      </c>
      <c r="BG10" s="3">
        <f t="shared" si="10"/>
        <v>-0.17053813250027555</v>
      </c>
      <c r="BH10">
        <v>0.8</v>
      </c>
      <c r="BP10">
        <f t="shared" si="28"/>
        <v>0.10999999999999999</v>
      </c>
      <c r="BQ10">
        <v>3</v>
      </c>
      <c r="BR10" s="3">
        <f t="shared" si="11"/>
        <v>9.756519167539339E-2</v>
      </c>
      <c r="BT10" s="1">
        <f t="shared" si="12"/>
        <v>-2.8048696166492131</v>
      </c>
      <c r="BV10">
        <f t="shared" si="13"/>
        <v>2.6443682806794691</v>
      </c>
      <c r="BX10" s="2">
        <f t="shared" si="14"/>
        <v>0.29088051087474154</v>
      </c>
      <c r="BY10" s="3">
        <f t="shared" si="29"/>
        <v>4.6846129238842238E-2</v>
      </c>
      <c r="BZ10" s="3">
        <f t="shared" si="15"/>
        <v>1.3669700511894164E-2</v>
      </c>
      <c r="CA10">
        <v>0.8</v>
      </c>
    </row>
    <row r="11" spans="1:79" x14ac:dyDescent="0.35">
      <c r="A11">
        <f t="shared" si="16"/>
        <v>0.49999999999999994</v>
      </c>
      <c r="B11">
        <v>3</v>
      </c>
      <c r="C11" s="3">
        <f t="shared" si="17"/>
        <v>5.4219744122624133E-2</v>
      </c>
      <c r="E11" s="1">
        <f t="shared" si="18"/>
        <v>-2.891560511754752</v>
      </c>
      <c r="G11">
        <f t="shared" si="0"/>
        <v>1.0874673346194315</v>
      </c>
      <c r="I11" s="2">
        <f t="shared" si="19"/>
        <v>0.54373366730971562</v>
      </c>
      <c r="J11" s="3">
        <f t="shared" si="1"/>
        <v>-1.436152734680296</v>
      </c>
      <c r="K11" s="3">
        <f t="shared" si="2"/>
        <v>-0.41906936797971039</v>
      </c>
      <c r="L11">
        <f t="shared" si="3"/>
        <v>0.49999999999999994</v>
      </c>
      <c r="M11" s="2">
        <f t="shared" si="4"/>
        <v>0.54373366730971562</v>
      </c>
      <c r="N11" s="2">
        <f>+'Figure 2'!N11</f>
        <v>371.09722414841553</v>
      </c>
      <c r="R11" s="3"/>
      <c r="T11" s="1"/>
      <c r="X11" s="2"/>
      <c r="AB11">
        <f t="shared" si="20"/>
        <v>0.13999999999999999</v>
      </c>
      <c r="AC11">
        <v>3</v>
      </c>
      <c r="AD11" s="3">
        <f t="shared" si="21"/>
        <v>9.0290633849706162E-2</v>
      </c>
      <c r="AF11" s="1">
        <f t="shared" si="22"/>
        <v>-2.8194187323005875</v>
      </c>
      <c r="AH11">
        <f t="shared" si="5"/>
        <v>2.3828015082179035</v>
      </c>
      <c r="AJ11" s="2">
        <f t="shared" si="23"/>
        <v>0.33359221115050647</v>
      </c>
      <c r="AM11">
        <f t="shared" si="6"/>
        <v>0.49999999999999994</v>
      </c>
      <c r="AN11" s="3">
        <f t="shared" si="7"/>
        <v>419.06936797971042</v>
      </c>
      <c r="AO11" s="3">
        <f t="shared" si="8"/>
        <v>208.37465828634029</v>
      </c>
      <c r="AS11" s="3"/>
      <c r="AU11" s="1"/>
      <c r="AW11">
        <f t="shared" si="24"/>
        <v>0.49999999999999994</v>
      </c>
      <c r="AX11">
        <v>3</v>
      </c>
      <c r="AY11" s="3">
        <f t="shared" si="30"/>
        <v>6.260005827110865E-2</v>
      </c>
      <c r="BA11" s="1">
        <f t="shared" si="25"/>
        <v>-2.8747998834577828</v>
      </c>
      <c r="BC11">
        <f t="shared" si="9"/>
        <v>1.2555485020575359</v>
      </c>
      <c r="BE11" s="2">
        <f t="shared" si="26"/>
        <v>0.62777425102876783</v>
      </c>
      <c r="BF11" s="3">
        <f t="shared" si="27"/>
        <v>-0.71410095368862336</v>
      </c>
      <c r="BG11" s="3">
        <f t="shared" si="10"/>
        <v>-0.2083746582863403</v>
      </c>
      <c r="BH11">
        <v>0.8</v>
      </c>
      <c r="BP11">
        <f t="shared" si="28"/>
        <v>0.11999999999999998</v>
      </c>
      <c r="BQ11">
        <v>3</v>
      </c>
      <c r="BR11" s="3">
        <f t="shared" si="11"/>
        <v>9.6309015451051111E-2</v>
      </c>
      <c r="BT11" s="1">
        <f t="shared" si="12"/>
        <v>-2.8073819690978978</v>
      </c>
      <c r="BV11">
        <f t="shared" si="13"/>
        <v>2.5870149373614937</v>
      </c>
      <c r="BX11" s="2">
        <f t="shared" si="14"/>
        <v>0.31044179248337922</v>
      </c>
      <c r="BY11" s="3">
        <f t="shared" si="29"/>
        <v>4.2969909509094073E-2</v>
      </c>
      <c r="BZ11" s="3">
        <f t="shared" si="15"/>
        <v>1.253861959475365E-2</v>
      </c>
      <c r="CA11">
        <v>0.8</v>
      </c>
    </row>
    <row r="12" spans="1:79" x14ac:dyDescent="0.35">
      <c r="A12">
        <f t="shared" si="16"/>
        <v>0.54999999999999993</v>
      </c>
      <c r="B12">
        <v>3</v>
      </c>
      <c r="C12" s="3">
        <f t="shared" si="17"/>
        <v>5.0953479158263211E-2</v>
      </c>
      <c r="E12" s="1">
        <f t="shared" si="18"/>
        <v>-2.8980930416834734</v>
      </c>
      <c r="G12">
        <f t="shared" si="0"/>
        <v>0.98899059385570898</v>
      </c>
      <c r="I12" s="7">
        <f t="shared" si="19"/>
        <v>0.54394482662063992</v>
      </c>
      <c r="J12" s="3">
        <f t="shared" si="1"/>
        <v>-1.6052056418433547</v>
      </c>
      <c r="K12" s="3">
        <f t="shared" si="2"/>
        <v>-0.4683990062898909</v>
      </c>
      <c r="L12">
        <f t="shared" si="3"/>
        <v>0.54999999999999993</v>
      </c>
      <c r="M12" s="2">
        <f t="shared" si="4"/>
        <v>0.54394482662063992</v>
      </c>
      <c r="N12" s="2">
        <f>+'Figure 2'!N12</f>
        <v>328.5310127055385</v>
      </c>
      <c r="R12" s="3"/>
      <c r="T12" s="1"/>
      <c r="X12" s="2"/>
      <c r="AB12">
        <f t="shared" si="20"/>
        <v>0.15</v>
      </c>
      <c r="AC12">
        <v>3</v>
      </c>
      <c r="AD12" s="3">
        <f t="shared" si="21"/>
        <v>8.8866126493484396E-2</v>
      </c>
      <c r="AF12" s="1">
        <f t="shared" si="22"/>
        <v>-2.8222677470130315</v>
      </c>
      <c r="AH12">
        <f t="shared" si="5"/>
        <v>2.3248151439621552</v>
      </c>
      <c r="AJ12" s="2">
        <f t="shared" si="23"/>
        <v>0.34872227159432329</v>
      </c>
      <c r="AM12">
        <f t="shared" si="6"/>
        <v>0.54999999999999993</v>
      </c>
      <c r="AN12" s="3">
        <f t="shared" si="7"/>
        <v>468.39900628989091</v>
      </c>
      <c r="AO12" s="3">
        <f t="shared" si="8"/>
        <v>246.52855927443744</v>
      </c>
      <c r="AS12" s="3"/>
      <c r="AU12" s="1"/>
      <c r="AW12">
        <f t="shared" si="24"/>
        <v>0.54999999999999993</v>
      </c>
      <c r="AX12">
        <v>3</v>
      </c>
      <c r="AY12" s="3">
        <f t="shared" si="30"/>
        <v>5.9591156921450873E-2</v>
      </c>
      <c r="BA12" s="1">
        <f t="shared" si="25"/>
        <v>-2.8808176861570982</v>
      </c>
      <c r="BC12">
        <f t="shared" si="9"/>
        <v>1.1566451328915159</v>
      </c>
      <c r="BE12" s="7">
        <f t="shared" si="26"/>
        <v>0.63615482309033367</v>
      </c>
      <c r="BF12" s="3">
        <f t="shared" si="27"/>
        <v>-0.84485455542987475</v>
      </c>
      <c r="BG12" s="3">
        <f t="shared" si="10"/>
        <v>-0.24652855927443745</v>
      </c>
      <c r="BH12">
        <v>0.8</v>
      </c>
      <c r="BP12">
        <f t="shared" si="28"/>
        <v>0.12999999999999998</v>
      </c>
      <c r="BQ12">
        <v>3</v>
      </c>
      <c r="BR12" s="3">
        <f t="shared" si="11"/>
        <v>9.5078283154553175E-2</v>
      </c>
      <c r="BT12" s="1">
        <f t="shared" si="12"/>
        <v>-2.8098434336908937</v>
      </c>
      <c r="BV12">
        <f t="shared" si="13"/>
        <v>2.5313541138979936</v>
      </c>
      <c r="BX12" s="2">
        <f t="shared" si="14"/>
        <v>0.32907603480673908</v>
      </c>
      <c r="BY12" s="3">
        <f t="shared" si="29"/>
        <v>3.752333004223285E-2</v>
      </c>
      <c r="BZ12" s="3">
        <f t="shared" si="15"/>
        <v>1.0949307706323545E-2</v>
      </c>
      <c r="CA12">
        <v>0.8</v>
      </c>
    </row>
    <row r="13" spans="1:79" x14ac:dyDescent="0.35">
      <c r="A13">
        <f t="shared" si="16"/>
        <v>0.6</v>
      </c>
      <c r="B13">
        <v>3</v>
      </c>
      <c r="C13" s="3">
        <f t="shared" si="17"/>
        <v>4.796902084652295E-2</v>
      </c>
      <c r="E13" s="1">
        <f t="shared" si="18"/>
        <v>-2.9040619583069538</v>
      </c>
      <c r="G13">
        <f t="shared" si="0"/>
        <v>0.90196749510477681</v>
      </c>
      <c r="I13" s="2">
        <f t="shared" si="19"/>
        <v>0.54118049706286608</v>
      </c>
      <c r="J13" s="3">
        <f t="shared" si="1"/>
        <v>-1.7687444070698222</v>
      </c>
      <c r="K13" s="3">
        <f t="shared" si="2"/>
        <v>-0.51611961798297412</v>
      </c>
      <c r="L13">
        <f t="shared" si="3"/>
        <v>0.6</v>
      </c>
      <c r="M13" s="2">
        <f t="shared" si="4"/>
        <v>0.54118049706286608</v>
      </c>
      <c r="N13" s="2">
        <f>+'Figure 2'!N13</f>
        <v>279.1424268167699</v>
      </c>
      <c r="R13" s="3"/>
      <c r="T13" s="1"/>
      <c r="X13" s="2"/>
      <c r="AB13">
        <f t="shared" si="20"/>
        <v>0.16</v>
      </c>
      <c r="AC13">
        <v>3</v>
      </c>
      <c r="AD13" s="3">
        <f t="shared" si="21"/>
        <v>8.7474003850115972E-2</v>
      </c>
      <c r="AF13" s="1">
        <f t="shared" si="22"/>
        <v>-2.8250519922997683</v>
      </c>
      <c r="AH13">
        <f t="shared" si="5"/>
        <v>2.2686684533023613</v>
      </c>
      <c r="AJ13" s="2">
        <f t="shared" si="23"/>
        <v>0.36298695252837782</v>
      </c>
      <c r="AM13">
        <f t="shared" si="6"/>
        <v>0.6</v>
      </c>
      <c r="AN13" s="3">
        <f t="shared" si="7"/>
        <v>516.11961798297409</v>
      </c>
      <c r="AO13" s="3">
        <f t="shared" si="8"/>
        <v>284.60960067389419</v>
      </c>
      <c r="AS13" s="3"/>
      <c r="AU13" s="1"/>
      <c r="AW13">
        <f t="shared" si="24"/>
        <v>0.6</v>
      </c>
      <c r="AX13">
        <v>3</v>
      </c>
      <c r="AY13" s="3">
        <f t="shared" si="30"/>
        <v>5.6807317295454476E-2</v>
      </c>
      <c r="BA13" s="1">
        <f t="shared" si="25"/>
        <v>-2.8863853654090907</v>
      </c>
      <c r="BC13">
        <f t="shared" si="9"/>
        <v>1.0681550880210924</v>
      </c>
      <c r="BE13" s="2">
        <f t="shared" si="26"/>
        <v>0.64089305281265541</v>
      </c>
      <c r="BF13" s="3">
        <f t="shared" si="27"/>
        <v>-0.97535846701128914</v>
      </c>
      <c r="BG13" s="3">
        <f t="shared" si="10"/>
        <v>-0.28460960067389418</v>
      </c>
      <c r="BH13">
        <v>0.8</v>
      </c>
      <c r="BP13">
        <f t="shared" si="28"/>
        <v>0.13999999999999999</v>
      </c>
      <c r="BQ13">
        <v>3</v>
      </c>
      <c r="BR13" s="3">
        <f t="shared" si="11"/>
        <v>9.3872303068047683E-2</v>
      </c>
      <c r="BT13" s="1">
        <f t="shared" si="12"/>
        <v>-2.8122553938639046</v>
      </c>
      <c r="BV13">
        <f t="shared" si="13"/>
        <v>2.477323015615978</v>
      </c>
      <c r="BX13" s="2">
        <f t="shared" si="14"/>
        <v>0.3468252221862369</v>
      </c>
      <c r="BY13" s="3">
        <f t="shared" si="29"/>
        <v>3.0597889805483725E-2</v>
      </c>
      <c r="BZ13" s="3">
        <f t="shared" si="15"/>
        <v>8.9284642452401499E-3</v>
      </c>
      <c r="CA13">
        <v>0.8</v>
      </c>
    </row>
    <row r="14" spans="1:79" x14ac:dyDescent="0.35">
      <c r="A14">
        <f t="shared" si="16"/>
        <v>0.65</v>
      </c>
      <c r="B14">
        <v>3</v>
      </c>
      <c r="C14" s="3">
        <f t="shared" si="17"/>
        <v>4.5235372471045608E-2</v>
      </c>
      <c r="E14" s="1">
        <f t="shared" si="18"/>
        <v>-2.9095292550579086</v>
      </c>
      <c r="G14">
        <f t="shared" si="0"/>
        <v>0.82479162472206502</v>
      </c>
      <c r="I14" s="2">
        <f t="shared" si="19"/>
        <v>0.53611455606934233</v>
      </c>
      <c r="J14" s="3">
        <f t="shared" si="1"/>
        <v>-1.926288247994723</v>
      </c>
      <c r="K14" s="3">
        <f t="shared" si="2"/>
        <v>-0.56209091076486017</v>
      </c>
      <c r="L14">
        <f t="shared" si="3"/>
        <v>0.65</v>
      </c>
      <c r="M14" s="2">
        <f t="shared" si="4"/>
        <v>0.53611455606934233</v>
      </c>
      <c r="N14" s="2">
        <f>+'Figure 2'!N14</f>
        <v>223.94839533447976</v>
      </c>
      <c r="R14" s="3"/>
      <c r="T14" s="1"/>
      <c r="X14" s="2"/>
      <c r="AB14">
        <f t="shared" si="20"/>
        <v>0.17</v>
      </c>
      <c r="AC14">
        <v>3</v>
      </c>
      <c r="AD14" s="3">
        <f t="shared" si="21"/>
        <v>8.6113325270570557E-2</v>
      </c>
      <c r="AF14" s="1">
        <f t="shared" si="22"/>
        <v>-2.8277733494588588</v>
      </c>
      <c r="AH14">
        <f t="shared" si="5"/>
        <v>2.2142900775770218</v>
      </c>
      <c r="AJ14" s="2">
        <f t="shared" si="23"/>
        <v>0.37642931318809375</v>
      </c>
      <c r="AM14">
        <f t="shared" si="6"/>
        <v>0.65</v>
      </c>
      <c r="AN14" s="3">
        <f t="shared" si="7"/>
        <v>562.09091076486015</v>
      </c>
      <c r="AO14" s="3">
        <f t="shared" si="8"/>
        <v>322.32463510336794</v>
      </c>
      <c r="AS14" s="3"/>
      <c r="AU14" s="1"/>
      <c r="AW14">
        <f t="shared" si="24"/>
        <v>0.65</v>
      </c>
      <c r="AX14">
        <v>3</v>
      </c>
      <c r="AY14" s="3">
        <f t="shared" si="30"/>
        <v>5.4226155887546451E-2</v>
      </c>
      <c r="BA14" s="1">
        <f t="shared" si="25"/>
        <v>-2.8915476882249069</v>
      </c>
      <c r="BC14">
        <f t="shared" si="9"/>
        <v>0.98872357568293034</v>
      </c>
      <c r="BE14" s="2">
        <f t="shared" si="26"/>
        <v>0.6426703241939048</v>
      </c>
      <c r="BF14" s="3">
        <f t="shared" si="27"/>
        <v>-1.1046080709505413</v>
      </c>
      <c r="BG14" s="3">
        <f t="shared" si="10"/>
        <v>-0.32232463510336795</v>
      </c>
      <c r="BH14">
        <v>0.8</v>
      </c>
      <c r="BP14">
        <f t="shared" si="28"/>
        <v>0.15</v>
      </c>
      <c r="BQ14">
        <v>3</v>
      </c>
      <c r="BR14" s="3">
        <f t="shared" si="11"/>
        <v>9.2690406763736688E-2</v>
      </c>
      <c r="BT14" s="1">
        <f t="shared" si="12"/>
        <v>-2.8146191864725267</v>
      </c>
      <c r="BV14">
        <f t="shared" si="13"/>
        <v>2.4248616412930595</v>
      </c>
      <c r="BX14" s="2">
        <f t="shared" si="14"/>
        <v>0.36372924619395891</v>
      </c>
      <c r="BY14" s="3">
        <f t="shared" si="29"/>
        <v>2.2280318139933364E-2</v>
      </c>
      <c r="BZ14" s="3">
        <f t="shared" si="15"/>
        <v>6.5013968332325554E-3</v>
      </c>
      <c r="CA14">
        <v>0.8</v>
      </c>
    </row>
    <row r="15" spans="1:79" x14ac:dyDescent="0.35">
      <c r="A15">
        <f t="shared" si="16"/>
        <v>0.70000000000000007</v>
      </c>
      <c r="B15">
        <v>3</v>
      </c>
      <c r="C15" s="3">
        <f t="shared" si="17"/>
        <v>4.2725616033196252E-2</v>
      </c>
      <c r="E15" s="1">
        <f t="shared" si="18"/>
        <v>-2.9145487679336077</v>
      </c>
      <c r="G15">
        <f t="shared" si="0"/>
        <v>0.75611774021100542</v>
      </c>
      <c r="I15" s="2">
        <f t="shared" si="19"/>
        <v>0.52928241814770383</v>
      </c>
      <c r="J15" s="3">
        <f t="shared" si="1"/>
        <v>-2.0775772527761194</v>
      </c>
      <c r="K15" s="3">
        <f t="shared" si="2"/>
        <v>-0.60623704236007159</v>
      </c>
      <c r="L15">
        <f t="shared" si="3"/>
        <v>0.70000000000000007</v>
      </c>
      <c r="M15" s="2">
        <f t="shared" si="4"/>
        <v>0.52928241814770383</v>
      </c>
      <c r="N15" s="2">
        <f>+'Figure 2'!N15</f>
        <v>163.81662411417284</v>
      </c>
      <c r="R15" s="3"/>
      <c r="T15" s="1"/>
      <c r="X15" s="2"/>
      <c r="AB15">
        <f t="shared" si="20"/>
        <v>0.18000000000000002</v>
      </c>
      <c r="AC15">
        <v>3</v>
      </c>
      <c r="AD15" s="3">
        <f t="shared" si="21"/>
        <v>8.4783182680906621E-2</v>
      </c>
      <c r="AF15" s="1">
        <f t="shared" si="22"/>
        <v>-2.8304336346381866</v>
      </c>
      <c r="AH15">
        <f t="shared" si="5"/>
        <v>2.1616119075890476</v>
      </c>
      <c r="AJ15" s="2">
        <f t="shared" si="23"/>
        <v>0.3890901433660286</v>
      </c>
      <c r="AM15">
        <f t="shared" si="6"/>
        <v>0.70000000000000007</v>
      </c>
      <c r="AN15" s="3">
        <f t="shared" si="7"/>
        <v>606.23704236007154</v>
      </c>
      <c r="AO15" s="3">
        <f t="shared" si="8"/>
        <v>359.45588125967646</v>
      </c>
      <c r="AS15" s="3"/>
      <c r="AU15" s="1"/>
      <c r="AW15">
        <f t="shared" si="24"/>
        <v>0.70000000000000007</v>
      </c>
      <c r="AX15">
        <v>3</v>
      </c>
      <c r="AY15" s="3">
        <f t="shared" si="30"/>
        <v>5.1828026218751141E-2</v>
      </c>
      <c r="BA15" s="1">
        <f t="shared" si="25"/>
        <v>-2.8963439475624977</v>
      </c>
      <c r="BC15">
        <f t="shared" si="9"/>
        <v>0.91720362870066352</v>
      </c>
      <c r="BE15" s="2">
        <f t="shared" si="26"/>
        <v>0.64204254009046458</v>
      </c>
      <c r="BF15" s="3">
        <f t="shared" si="27"/>
        <v>-1.2318570296767528</v>
      </c>
      <c r="BG15" s="3">
        <f t="shared" si="10"/>
        <v>-0.35945588125967648</v>
      </c>
      <c r="BH15">
        <v>0.8</v>
      </c>
      <c r="BP15">
        <f t="shared" si="28"/>
        <v>0.16</v>
      </c>
      <c r="BQ15">
        <v>3</v>
      </c>
      <c r="BR15" s="3">
        <f t="shared" si="11"/>
        <v>9.1531948179790032E-2</v>
      </c>
      <c r="BT15" s="1">
        <f t="shared" si="12"/>
        <v>-2.8169361036404199</v>
      </c>
      <c r="BV15">
        <f t="shared" si="13"/>
        <v>2.3739126387836067</v>
      </c>
      <c r="BX15" s="2">
        <f t="shared" si="14"/>
        <v>0.37982602220537709</v>
      </c>
      <c r="BY15" s="3">
        <f t="shared" si="29"/>
        <v>1.2652826511283521E-2</v>
      </c>
      <c r="BZ15" s="3">
        <f t="shared" si="15"/>
        <v>3.6920947759925314E-3</v>
      </c>
      <c r="CA15">
        <v>0.8</v>
      </c>
    </row>
    <row r="16" spans="1:79" x14ac:dyDescent="0.35">
      <c r="A16">
        <f t="shared" si="16"/>
        <v>0.75000000000000011</v>
      </c>
      <c r="B16">
        <v>3</v>
      </c>
      <c r="C16" s="3">
        <f t="shared" si="17"/>
        <v>4.041629559358282E-2</v>
      </c>
      <c r="E16" s="1">
        <f t="shared" si="18"/>
        <v>-2.9191674088128345</v>
      </c>
      <c r="G16">
        <f t="shared" si="0"/>
        <v>0.69481385881882241</v>
      </c>
      <c r="I16" s="2">
        <f t="shared" si="19"/>
        <v>0.52111039411411686</v>
      </c>
      <c r="J16" s="3">
        <f t="shared" si="1"/>
        <v>-2.2225126208908708</v>
      </c>
      <c r="K16" s="3">
        <f t="shared" si="2"/>
        <v>-0.64852918277595606</v>
      </c>
      <c r="L16">
        <f t="shared" si="3"/>
        <v>0.75000000000000011</v>
      </c>
      <c r="M16" s="2">
        <f t="shared" si="4"/>
        <v>0.52111039411411686</v>
      </c>
      <c r="N16" s="2">
        <f>+'Figure 2'!N16</f>
        <v>99.489970264570729</v>
      </c>
      <c r="R16" s="3"/>
      <c r="T16" s="1"/>
      <c r="X16" s="2"/>
      <c r="AB16">
        <f t="shared" si="20"/>
        <v>0.19000000000000003</v>
      </c>
      <c r="AC16">
        <v>3</v>
      </c>
      <c r="AD16" s="3">
        <f t="shared" si="21"/>
        <v>8.3482699301535609E-2</v>
      </c>
      <c r="AF16" s="1">
        <f t="shared" si="22"/>
        <v>-2.8330346013969288</v>
      </c>
      <c r="AH16">
        <f t="shared" si="5"/>
        <v>2.1105689146947051</v>
      </c>
      <c r="AJ16" s="2">
        <f t="shared" si="23"/>
        <v>0.40100809379199404</v>
      </c>
      <c r="AM16">
        <f t="shared" si="6"/>
        <v>0.75000000000000011</v>
      </c>
      <c r="AN16" s="3">
        <f t="shared" si="7"/>
        <v>648.52918277595609</v>
      </c>
      <c r="AO16" s="3">
        <f t="shared" si="8"/>
        <v>395.84410763399188</v>
      </c>
      <c r="AS16" s="3"/>
      <c r="AU16" s="1"/>
      <c r="AW16">
        <f t="shared" si="24"/>
        <v>0.75000000000000011</v>
      </c>
      <c r="AX16">
        <v>3</v>
      </c>
      <c r="AY16" s="3">
        <f t="shared" si="30"/>
        <v>4.9595626208168084E-2</v>
      </c>
      <c r="BA16" s="1">
        <f t="shared" si="25"/>
        <v>-2.9008087475836639</v>
      </c>
      <c r="BC16">
        <f t="shared" si="9"/>
        <v>0.85261966541299239</v>
      </c>
      <c r="BE16" s="2">
        <f t="shared" si="26"/>
        <v>0.63946474905974438</v>
      </c>
      <c r="BF16" s="3">
        <f t="shared" si="27"/>
        <v>-1.3565596560452087</v>
      </c>
      <c r="BG16" s="3">
        <f t="shared" si="10"/>
        <v>-0.39584410763399186</v>
      </c>
      <c r="BH16">
        <v>0.8</v>
      </c>
      <c r="BP16">
        <f t="shared" si="28"/>
        <v>0.17</v>
      </c>
      <c r="BQ16">
        <v>3</v>
      </c>
      <c r="BR16" s="3">
        <f t="shared" si="11"/>
        <v>9.0396302737974082E-2</v>
      </c>
      <c r="BT16" s="1">
        <f t="shared" si="12"/>
        <v>-2.8192073945240517</v>
      </c>
      <c r="BV16">
        <f t="shared" si="13"/>
        <v>2.324421169121325</v>
      </c>
      <c r="BX16" s="2">
        <f t="shared" si="14"/>
        <v>0.39515159875062528</v>
      </c>
      <c r="BY16" s="3">
        <f t="shared" si="29"/>
        <v>1.7933467390873759E-3</v>
      </c>
      <c r="BZ16" s="3">
        <f t="shared" si="15"/>
        <v>5.232985784656963E-4</v>
      </c>
      <c r="CA16">
        <v>0.8</v>
      </c>
    </row>
    <row r="17" spans="1:79" x14ac:dyDescent="0.35">
      <c r="A17">
        <f t="shared" si="16"/>
        <v>0.80000000000000016</v>
      </c>
      <c r="B17">
        <v>3</v>
      </c>
      <c r="C17" s="3">
        <f t="shared" si="17"/>
        <v>3.8286904750912849E-2</v>
      </c>
      <c r="E17" s="1">
        <f t="shared" si="18"/>
        <v>-2.9234261904981738</v>
      </c>
      <c r="G17">
        <f t="shared" si="0"/>
        <v>0.63992307190622943</v>
      </c>
      <c r="I17" s="2">
        <f t="shared" si="19"/>
        <v>0.51193845752498368</v>
      </c>
      <c r="J17" s="3">
        <f t="shared" si="1"/>
        <v>-2.3611119256811364</v>
      </c>
      <c r="K17" s="3">
        <f t="shared" si="2"/>
        <v>-0.68897245991375555</v>
      </c>
      <c r="L17">
        <f t="shared" si="3"/>
        <v>0.80000000000000016</v>
      </c>
      <c r="M17" s="2">
        <f t="shared" si="4"/>
        <v>0.51193845752498368</v>
      </c>
      <c r="N17" s="2">
        <f>+'Figure 2'!N17</f>
        <v>31.606358034437129</v>
      </c>
      <c r="R17" s="3"/>
      <c r="T17" s="1"/>
      <c r="X17" s="2"/>
      <c r="AB17">
        <f t="shared" si="20"/>
        <v>0.20000000000000004</v>
      </c>
      <c r="AC17">
        <v>3</v>
      </c>
      <c r="AD17" s="3">
        <f t="shared" si="21"/>
        <v>8.2211028421254967E-2</v>
      </c>
      <c r="AF17" s="1">
        <f t="shared" si="22"/>
        <v>-2.8355779431574901</v>
      </c>
      <c r="AH17">
        <f t="shared" si="5"/>
        <v>2.0610989917112135</v>
      </c>
      <c r="AJ17" s="2">
        <f t="shared" si="23"/>
        <v>0.41221979834224276</v>
      </c>
      <c r="AM17">
        <f t="shared" si="6"/>
        <v>0.80000000000000016</v>
      </c>
      <c r="AN17" s="3">
        <f t="shared" si="7"/>
        <v>688.97245991375553</v>
      </c>
      <c r="AO17" s="3">
        <f t="shared" si="8"/>
        <v>431.37557544297101</v>
      </c>
      <c r="AS17" s="3"/>
      <c r="AU17" s="1"/>
      <c r="AW17">
        <f t="shared" si="24"/>
        <v>0.80000000000000016</v>
      </c>
      <c r="AX17">
        <v>3</v>
      </c>
      <c r="AY17" s="3">
        <f t="shared" si="30"/>
        <v>4.7513669585388274E-2</v>
      </c>
      <c r="BA17" s="1">
        <f t="shared" si="25"/>
        <v>-2.9049726608292237</v>
      </c>
      <c r="BC17">
        <f t="shared" si="9"/>
        <v>0.79413819415355891</v>
      </c>
      <c r="BE17" s="2">
        <f t="shared" si="26"/>
        <v>0.6353105553228473</v>
      </c>
      <c r="BF17" s="3">
        <f t="shared" si="27"/>
        <v>-1.478326166699695</v>
      </c>
      <c r="BG17" s="3">
        <f t="shared" si="10"/>
        <v>-0.431375575442971</v>
      </c>
      <c r="BH17">
        <v>0.8</v>
      </c>
      <c r="BP17">
        <f t="shared" si="28"/>
        <v>0.18000000000000002</v>
      </c>
      <c r="BQ17">
        <v>3</v>
      </c>
      <c r="BR17" s="3">
        <f t="shared" si="11"/>
        <v>8.9282866500911801E-2</v>
      </c>
      <c r="BT17" s="1">
        <f t="shared" si="12"/>
        <v>-2.8214342669981765</v>
      </c>
      <c r="BV17">
        <f t="shared" si="13"/>
        <v>2.2763347785423149</v>
      </c>
      <c r="BX17" s="2">
        <f t="shared" si="14"/>
        <v>0.40974026013761672</v>
      </c>
      <c r="BY17" s="3">
        <f t="shared" si="29"/>
        <v>-1.0224243582335202E-2</v>
      </c>
      <c r="BZ17" s="3">
        <f t="shared" si="15"/>
        <v>-2.9834342773254119E-3</v>
      </c>
      <c r="CA17">
        <v>0.8</v>
      </c>
    </row>
    <row r="18" spans="1:79" x14ac:dyDescent="0.35">
      <c r="A18">
        <f t="shared" si="16"/>
        <v>0.8500000000000002</v>
      </c>
      <c r="B18">
        <v>3</v>
      </c>
      <c r="C18" s="3">
        <f t="shared" si="17"/>
        <v>3.631945903066796E-2</v>
      </c>
      <c r="E18" s="1">
        <f t="shared" si="18"/>
        <v>-2.9273610819386642</v>
      </c>
      <c r="G18">
        <f t="shared" si="0"/>
        <v>0.59063293239872738</v>
      </c>
      <c r="I18" s="2">
        <f t="shared" si="19"/>
        <v>0.50203799253891834</v>
      </c>
      <c r="J18" s="3">
        <f t="shared" si="1"/>
        <v>-2.493475618494112</v>
      </c>
      <c r="K18" s="3">
        <f t="shared" si="2"/>
        <v>-0.72759618547658189</v>
      </c>
      <c r="L18">
        <f t="shared" si="3"/>
        <v>0.8500000000000002</v>
      </c>
      <c r="M18" s="2">
        <f t="shared" si="4"/>
        <v>0.50203799253891834</v>
      </c>
      <c r="N18" s="2">
        <f>+'Figure 2'!N18</f>
        <v>0</v>
      </c>
      <c r="R18" s="3"/>
      <c r="T18" s="1"/>
      <c r="X18" s="2"/>
      <c r="AB18">
        <f t="shared" si="20"/>
        <v>0.21000000000000005</v>
      </c>
      <c r="AC18">
        <v>3</v>
      </c>
      <c r="AD18" s="3">
        <f t="shared" si="21"/>
        <v>8.0967352223627512E-2</v>
      </c>
      <c r="AF18" s="1">
        <f t="shared" si="22"/>
        <v>-2.8380652955527448</v>
      </c>
      <c r="AH18">
        <f t="shared" si="5"/>
        <v>2.0131428030147389</v>
      </c>
      <c r="AJ18" s="2">
        <f t="shared" si="23"/>
        <v>0.42275998863309527</v>
      </c>
      <c r="AM18">
        <f t="shared" si="6"/>
        <v>0.8500000000000002</v>
      </c>
      <c r="AN18" s="3">
        <f t="shared" si="7"/>
        <v>727.59618547658192</v>
      </c>
      <c r="AO18" s="3">
        <f t="shared" si="8"/>
        <v>465.97187269499295</v>
      </c>
      <c r="AS18" s="3"/>
      <c r="AU18" s="1"/>
      <c r="AW18">
        <f t="shared" si="24"/>
        <v>0.8500000000000002</v>
      </c>
      <c r="AX18">
        <v>3</v>
      </c>
      <c r="AY18" s="3">
        <f t="shared" si="30"/>
        <v>4.5568609729744615E-2</v>
      </c>
      <c r="BA18" s="1">
        <f t="shared" si="25"/>
        <v>-2.908862780540511</v>
      </c>
      <c r="BC18">
        <f t="shared" si="9"/>
        <v>0.74104412092938743</v>
      </c>
      <c r="BE18" s="2">
        <f t="shared" si="26"/>
        <v>0.62988750278997951</v>
      </c>
      <c r="BF18" s="3">
        <f t="shared" si="27"/>
        <v>-1.5968878433687217</v>
      </c>
      <c r="BG18" s="3">
        <f t="shared" si="10"/>
        <v>-0.46597187269499296</v>
      </c>
      <c r="BH18">
        <v>0.8</v>
      </c>
      <c r="BP18">
        <f t="shared" si="28"/>
        <v>0.19000000000000003</v>
      </c>
      <c r="BQ18">
        <v>3</v>
      </c>
      <c r="BR18" s="3">
        <f t="shared" si="11"/>
        <v>8.819105536700339E-2</v>
      </c>
      <c r="BT18" s="1">
        <f t="shared" si="12"/>
        <v>-2.8236178892659938</v>
      </c>
      <c r="BV18">
        <f t="shared" si="13"/>
        <v>2.2296032779128545</v>
      </c>
      <c r="BX18" s="2">
        <f t="shared" si="14"/>
        <v>0.42362462280344243</v>
      </c>
      <c r="BY18" s="3">
        <f t="shared" si="29"/>
        <v>-2.3329907791280746E-2</v>
      </c>
      <c r="BZ18" s="3">
        <f t="shared" si="15"/>
        <v>-6.8076670934957215E-3</v>
      </c>
      <c r="CA18">
        <v>0.8</v>
      </c>
    </row>
    <row r="19" spans="1:79" x14ac:dyDescent="0.35">
      <c r="A19">
        <f t="shared" si="16"/>
        <v>0.90000000000000024</v>
      </c>
      <c r="B19">
        <v>3</v>
      </c>
      <c r="C19" s="3">
        <f t="shared" si="17"/>
        <v>3.4498137770490739E-2</v>
      </c>
      <c r="E19" s="1">
        <f t="shared" si="18"/>
        <v>-2.9310037244590186</v>
      </c>
      <c r="G19">
        <f t="shared" si="0"/>
        <v>0.5462507762237967</v>
      </c>
      <c r="I19" s="2">
        <f t="shared" si="19"/>
        <v>0.49162569860141714</v>
      </c>
      <c r="J19" s="3">
        <f t="shared" si="1"/>
        <v>-2.6197619645986214</v>
      </c>
      <c r="K19" s="3">
        <f t="shared" si="2"/>
        <v>-0.76444654126987777</v>
      </c>
      <c r="L19">
        <f t="shared" si="3"/>
        <v>0.90000000000000024</v>
      </c>
      <c r="M19" s="2">
        <f t="shared" si="4"/>
        <v>0.49162569860141714</v>
      </c>
      <c r="N19" s="2">
        <f>+'Figure 2'!N19</f>
        <v>0</v>
      </c>
      <c r="R19" s="3"/>
      <c r="T19" s="1"/>
      <c r="X19" s="2"/>
      <c r="AB19">
        <f t="shared" si="20"/>
        <v>0.22000000000000006</v>
      </c>
      <c r="AC19">
        <v>3</v>
      </c>
      <c r="AD19" s="3">
        <f t="shared" si="21"/>
        <v>7.9750880663384885E-2</v>
      </c>
      <c r="AF19" s="1">
        <f t="shared" si="22"/>
        <v>-2.8404982386732303</v>
      </c>
      <c r="AH19">
        <f t="shared" si="5"/>
        <v>1.9666436432442085</v>
      </c>
      <c r="AJ19" s="2">
        <f t="shared" si="23"/>
        <v>0.43266160151372596</v>
      </c>
      <c r="AM19">
        <f t="shared" si="6"/>
        <v>0.90000000000000024</v>
      </c>
      <c r="AN19" s="3">
        <f t="shared" si="7"/>
        <v>764.4465412698778</v>
      </c>
      <c r="AO19" s="3">
        <f t="shared" si="8"/>
        <v>499.58197950701185</v>
      </c>
      <c r="AS19" s="3"/>
      <c r="AU19" s="1"/>
      <c r="AW19">
        <f t="shared" si="24"/>
        <v>0.90000000000000024</v>
      </c>
      <c r="AX19">
        <v>3</v>
      </c>
      <c r="AY19" s="3">
        <f t="shared" si="30"/>
        <v>4.3748406624940422E-2</v>
      </c>
      <c r="BA19" s="1">
        <f t="shared" si="25"/>
        <v>-2.912503186750119</v>
      </c>
      <c r="BC19">
        <f t="shared" si="9"/>
        <v>0.69272148069017492</v>
      </c>
      <c r="BE19" s="2">
        <f t="shared" si="26"/>
        <v>0.62344933262115765</v>
      </c>
      <c r="BF19" s="3">
        <f t="shared" si="27"/>
        <v>-1.7120698406683066</v>
      </c>
      <c r="BG19" s="3">
        <f t="shared" si="10"/>
        <v>-0.49958197950701183</v>
      </c>
      <c r="BH19">
        <v>0.8</v>
      </c>
      <c r="BP19">
        <f t="shared" si="28"/>
        <v>0.20000000000000004</v>
      </c>
      <c r="BQ19">
        <v>3</v>
      </c>
      <c r="BR19" s="3">
        <f t="shared" si="11"/>
        <v>8.7120304301142121E-2</v>
      </c>
      <c r="BT19" s="1">
        <f t="shared" si="12"/>
        <v>-2.8257593913977157</v>
      </c>
      <c r="BV19">
        <f t="shared" si="13"/>
        <v>2.1841786290832172</v>
      </c>
      <c r="BX19" s="2">
        <f t="shared" si="14"/>
        <v>0.43683572581664354</v>
      </c>
      <c r="BY19" s="3">
        <f t="shared" si="29"/>
        <v>-3.7457248347949612E-2</v>
      </c>
      <c r="BZ19" s="3">
        <f t="shared" si="15"/>
        <v>-1.0930025067931696E-2</v>
      </c>
      <c r="CA19">
        <v>0.8</v>
      </c>
    </row>
    <row r="20" spans="1:79" x14ac:dyDescent="0.35">
      <c r="A20">
        <f t="shared" si="16"/>
        <v>0.95000000000000029</v>
      </c>
      <c r="B20">
        <v>3</v>
      </c>
      <c r="C20" s="3">
        <f t="shared" si="17"/>
        <v>3.2808983103002509E-2</v>
      </c>
      <c r="E20" s="1">
        <f t="shared" si="18"/>
        <v>-2.9343820337939954</v>
      </c>
      <c r="G20">
        <f t="shared" si="0"/>
        <v>0.5061837213609387</v>
      </c>
      <c r="I20" s="2">
        <f t="shared" si="19"/>
        <v>0.48087453529289192</v>
      </c>
      <c r="J20" s="3">
        <f t="shared" si="1"/>
        <v>-2.7401683167345592</v>
      </c>
      <c r="K20" s="3">
        <f t="shared" si="2"/>
        <v>-0.79958111482314431</v>
      </c>
      <c r="L20">
        <f t="shared" si="3"/>
        <v>0.95000000000000029</v>
      </c>
      <c r="M20" s="2">
        <f t="shared" si="4"/>
        <v>0.48087453529289192</v>
      </c>
      <c r="N20" s="2">
        <f>+'Figure 2'!N20</f>
        <v>0</v>
      </c>
      <c r="R20" s="3"/>
      <c r="T20" s="1"/>
      <c r="X20" s="2"/>
      <c r="AB20">
        <f t="shared" si="20"/>
        <v>0.23000000000000007</v>
      </c>
      <c r="AC20">
        <v>3</v>
      </c>
      <c r="AD20" s="3">
        <f t="shared" si="21"/>
        <v>7.8560850390632458E-2</v>
      </c>
      <c r="AF20" s="1">
        <f t="shared" si="22"/>
        <v>-2.8428782992187354</v>
      </c>
      <c r="AH20">
        <f t="shared" si="5"/>
        <v>1.9215473040668112</v>
      </c>
      <c r="AJ20" s="2">
        <f t="shared" si="23"/>
        <v>0.44195587993536672</v>
      </c>
      <c r="AM20">
        <f t="shared" si="6"/>
        <v>0.95000000000000029</v>
      </c>
      <c r="AN20" s="3">
        <f t="shared" si="7"/>
        <v>799.58111482314428</v>
      </c>
      <c r="AO20" s="3">
        <f t="shared" si="8"/>
        <v>532.1760612718017</v>
      </c>
      <c r="AS20" s="3"/>
      <c r="AU20" s="1"/>
      <c r="AW20">
        <f t="shared" si="24"/>
        <v>0.95000000000000029</v>
      </c>
      <c r="AX20">
        <v>3</v>
      </c>
      <c r="AY20" s="3">
        <f t="shared" si="30"/>
        <v>4.2042329427758408E-2</v>
      </c>
      <c r="BA20" s="1">
        <f t="shared" si="25"/>
        <v>-2.9159153411444829</v>
      </c>
      <c r="BC20">
        <f t="shared" si="9"/>
        <v>0.64863768247903164</v>
      </c>
      <c r="BE20" s="2">
        <f t="shared" si="26"/>
        <v>0.61620579835508027</v>
      </c>
      <c r="BF20" s="3">
        <f t="shared" si="27"/>
        <v>-1.8237699152563458</v>
      </c>
      <c r="BG20" s="3">
        <f t="shared" si="10"/>
        <v>-0.53217606127180173</v>
      </c>
      <c r="BH20">
        <v>0.8</v>
      </c>
      <c r="BP20">
        <f t="shared" si="28"/>
        <v>0.21000000000000005</v>
      </c>
      <c r="BQ20">
        <v>3</v>
      </c>
      <c r="BR20" s="3">
        <f t="shared" si="11"/>
        <v>8.6070066599459927E-2</v>
      </c>
      <c r="BT20" s="1">
        <f t="shared" si="12"/>
        <v>-2.8278598668010804</v>
      </c>
      <c r="BV20">
        <f t="shared" si="13"/>
        <v>2.1400148377229358</v>
      </c>
      <c r="BX20" s="2">
        <f t="shared" si="14"/>
        <v>0.44940311592181659</v>
      </c>
      <c r="BY20" s="3">
        <f t="shared" si="29"/>
        <v>-5.2543315888653463E-2</v>
      </c>
      <c r="BZ20" s="3">
        <f t="shared" si="15"/>
        <v>-1.533213957630908E-2</v>
      </c>
      <c r="CA20">
        <v>0.8</v>
      </c>
    </row>
    <row r="21" spans="1:79" x14ac:dyDescent="0.35">
      <c r="A21">
        <f t="shared" si="16"/>
        <v>1.0000000000000002</v>
      </c>
      <c r="B21">
        <v>3</v>
      </c>
      <c r="C21" s="3">
        <f t="shared" si="17"/>
        <v>3.1239646025084191E-2</v>
      </c>
      <c r="E21" s="1">
        <f t="shared" si="18"/>
        <v>-2.9375207079498318</v>
      </c>
      <c r="G21">
        <f t="shared" si="0"/>
        <v>0.46992237533232895</v>
      </c>
      <c r="I21" s="2">
        <f t="shared" si="19"/>
        <v>0.46992237533232906</v>
      </c>
      <c r="J21" s="3">
        <f t="shared" si="1"/>
        <v>-2.8549171611656488</v>
      </c>
      <c r="K21" s="3">
        <f t="shared" si="2"/>
        <v>-0.83306482762813627</v>
      </c>
      <c r="L21">
        <f t="shared" si="3"/>
        <v>1.0000000000000002</v>
      </c>
      <c r="M21" s="2">
        <f t="shared" si="4"/>
        <v>0.46992237533232906</v>
      </c>
      <c r="N21" s="2">
        <f>+'Figure 2'!N21</f>
        <v>0</v>
      </c>
      <c r="R21" s="3"/>
      <c r="T21" s="1"/>
      <c r="X21" s="2"/>
      <c r="AB21">
        <f t="shared" si="20"/>
        <v>0.24000000000000007</v>
      </c>
      <c r="AC21">
        <v>3</v>
      </c>
      <c r="AD21" s="3">
        <f t="shared" si="21"/>
        <v>7.7396523720727819E-2</v>
      </c>
      <c r="AF21" s="1">
        <f t="shared" si="22"/>
        <v>-2.8452069525585446</v>
      </c>
      <c r="AH21">
        <f t="shared" si="5"/>
        <v>1.8778019484984647</v>
      </c>
      <c r="AJ21" s="2">
        <f t="shared" si="23"/>
        <v>0.45067246763963165</v>
      </c>
      <c r="AM21">
        <f t="shared" si="6"/>
        <v>1.0000000000000002</v>
      </c>
      <c r="AN21" s="3">
        <f t="shared" si="7"/>
        <v>833.0648276281363</v>
      </c>
      <c r="AO21" s="3">
        <f t="shared" si="8"/>
        <v>563.74060426188134</v>
      </c>
      <c r="AS21" s="3"/>
      <c r="AU21" s="1"/>
      <c r="AW21">
        <f t="shared" si="24"/>
        <v>1.0000000000000002</v>
      </c>
      <c r="AX21">
        <v>3</v>
      </c>
      <c r="AY21" s="3">
        <f t="shared" si="30"/>
        <v>4.044078857961575E-2</v>
      </c>
      <c r="BA21" s="1">
        <f t="shared" si="25"/>
        <v>-2.9191184228407683</v>
      </c>
      <c r="BC21">
        <f t="shared" si="9"/>
        <v>0.60833056220886994</v>
      </c>
      <c r="BE21" s="2">
        <f t="shared" si="26"/>
        <v>0.60833056220887005</v>
      </c>
      <c r="BF21" s="3">
        <f t="shared" si="27"/>
        <v>-1.9319417555239249</v>
      </c>
      <c r="BG21" s="3">
        <f t="shared" si="10"/>
        <v>-0.56374060426188133</v>
      </c>
      <c r="BH21">
        <v>0.8</v>
      </c>
      <c r="BP21">
        <f t="shared" si="28"/>
        <v>0.22000000000000006</v>
      </c>
      <c r="BQ21">
        <v>3</v>
      </c>
      <c r="BR21" s="3">
        <f t="shared" si="11"/>
        <v>8.5039813186432237E-2</v>
      </c>
      <c r="BT21" s="1">
        <f t="shared" si="12"/>
        <v>-2.829920373627135</v>
      </c>
      <c r="BV21">
        <f t="shared" si="13"/>
        <v>2.0970678522244377</v>
      </c>
      <c r="BX21" s="2">
        <f t="shared" si="14"/>
        <v>0.4613549274893764</v>
      </c>
      <c r="BY21" s="3">
        <f t="shared" si="29"/>
        <v>-6.8528428561198673E-2</v>
      </c>
      <c r="BZ21" s="3">
        <f t="shared" si="15"/>
        <v>-1.9996595454157773E-2</v>
      </c>
      <c r="CA21">
        <v>0.8</v>
      </c>
    </row>
    <row r="22" spans="1:79" x14ac:dyDescent="0.35">
      <c r="A22">
        <f t="shared" si="16"/>
        <v>1.0500000000000003</v>
      </c>
      <c r="B22">
        <v>3</v>
      </c>
      <c r="C22" s="3">
        <f t="shared" si="17"/>
        <v>2.9779171441338046E-2</v>
      </c>
      <c r="E22" s="1">
        <f t="shared" si="18"/>
        <v>-2.940441657117324</v>
      </c>
      <c r="G22">
        <f t="shared" si="0"/>
        <v>0.43702749893300247</v>
      </c>
      <c r="I22" s="2">
        <f t="shared" si="19"/>
        <v>0.4588788738796527</v>
      </c>
      <c r="J22" s="3">
        <f t="shared" si="1"/>
        <v>-2.9642457631710806</v>
      </c>
      <c r="K22" s="3">
        <f t="shared" si="2"/>
        <v>-0.86496691369332135</v>
      </c>
      <c r="L22">
        <f t="shared" si="3"/>
        <v>1.0500000000000003</v>
      </c>
      <c r="M22" s="2">
        <f t="shared" si="4"/>
        <v>0.4588788738796527</v>
      </c>
      <c r="N22" s="2">
        <f>+'Figure 2'!N22</f>
        <v>0</v>
      </c>
      <c r="R22" s="3"/>
      <c r="T22" s="1"/>
      <c r="X22" s="4"/>
      <c r="AB22">
        <f t="shared" si="20"/>
        <v>0.25000000000000006</v>
      </c>
      <c r="AC22">
        <v>3</v>
      </c>
      <c r="AD22" s="3">
        <f t="shared" si="21"/>
        <v>7.6257187647797944E-2</v>
      </c>
      <c r="AF22" s="1">
        <f t="shared" si="22"/>
        <v>-2.8474856247044036</v>
      </c>
      <c r="AH22">
        <f t="shared" si="5"/>
        <v>1.8353579923072008</v>
      </c>
      <c r="AJ22" s="2">
        <f t="shared" si="23"/>
        <v>0.4588394980768003</v>
      </c>
      <c r="AM22">
        <f t="shared" si="6"/>
        <v>1.0500000000000003</v>
      </c>
      <c r="AN22" s="3">
        <f t="shared" si="7"/>
        <v>864.96691369332132</v>
      </c>
      <c r="AO22" s="3">
        <f t="shared" si="8"/>
        <v>594.2745975173159</v>
      </c>
      <c r="AS22" s="3"/>
      <c r="AU22" s="1"/>
      <c r="AW22">
        <f t="shared" si="24"/>
        <v>1.0500000000000003</v>
      </c>
      <c r="AX22">
        <v>3</v>
      </c>
      <c r="AY22" s="3">
        <f t="shared" si="30"/>
        <v>3.8935192524979539E-2</v>
      </c>
      <c r="BA22" s="1">
        <f t="shared" si="25"/>
        <v>-2.9221296149500406</v>
      </c>
      <c r="BC22">
        <f t="shared" si="9"/>
        <v>0.57139769127512652</v>
      </c>
      <c r="BE22" s="2">
        <f t="shared" si="26"/>
        <v>0.59996757583888305</v>
      </c>
      <c r="BF22" s="3">
        <f t="shared" si="27"/>
        <v>-2.0365818969064975</v>
      </c>
      <c r="BG22" s="3">
        <f t="shared" si="10"/>
        <v>-0.59427459751731593</v>
      </c>
      <c r="BH22">
        <v>0.8</v>
      </c>
      <c r="BP22">
        <f t="shared" si="28"/>
        <v>0.23000000000000007</v>
      </c>
      <c r="BQ22">
        <v>3</v>
      </c>
      <c r="BR22" s="3">
        <f t="shared" si="11"/>
        <v>8.4029031942758847E-2</v>
      </c>
      <c r="BT22" s="1">
        <f t="shared" si="12"/>
        <v>-2.8319419361144824</v>
      </c>
      <c r="BV22">
        <f t="shared" si="13"/>
        <v>2.0552954682909759</v>
      </c>
      <c r="BX22" s="2">
        <f t="shared" si="14"/>
        <v>0.4727179577069246</v>
      </c>
      <c r="BY22" s="3">
        <f t="shared" si="29"/>
        <v>-8.5356001084968547E-2</v>
      </c>
      <c r="BZ22" s="3">
        <f t="shared" si="15"/>
        <v>-2.490688111659382E-2</v>
      </c>
      <c r="CA22">
        <v>0.8</v>
      </c>
    </row>
    <row r="23" spans="1:79" x14ac:dyDescent="0.35">
      <c r="A23">
        <f t="shared" si="16"/>
        <v>1.1000000000000003</v>
      </c>
      <c r="B23">
        <v>3</v>
      </c>
      <c r="C23" s="3">
        <f t="shared" si="17"/>
        <v>2.841781558394391E-2</v>
      </c>
      <c r="E23" s="1">
        <f t="shared" si="18"/>
        <v>-2.9431643688321123</v>
      </c>
      <c r="G23">
        <f t="shared" si="0"/>
        <v>0.40711903897283447</v>
      </c>
      <c r="I23" s="2">
        <f t="shared" si="19"/>
        <v>0.44783094287011804</v>
      </c>
      <c r="J23" s="3">
        <f t="shared" si="1"/>
        <v>-3.0683985303260886</v>
      </c>
      <c r="K23" s="3">
        <f t="shared" si="2"/>
        <v>-0.89535869114915267</v>
      </c>
      <c r="L23">
        <f t="shared" si="3"/>
        <v>1.1000000000000003</v>
      </c>
      <c r="M23" s="2">
        <f t="shared" si="4"/>
        <v>0.44783094287011804</v>
      </c>
      <c r="N23" s="2">
        <f>+'Figure 2'!N23</f>
        <v>0</v>
      </c>
      <c r="R23" s="3"/>
      <c r="T23" s="1"/>
      <c r="X23" s="2"/>
      <c r="AB23">
        <f t="shared" si="20"/>
        <v>0.26000000000000006</v>
      </c>
      <c r="AC23">
        <v>3</v>
      </c>
      <c r="AD23" s="3">
        <f t="shared" si="21"/>
        <v>7.5142152899948633E-2</v>
      </c>
      <c r="AF23" s="1">
        <f t="shared" si="22"/>
        <v>-2.849715694200103</v>
      </c>
      <c r="AH23">
        <f t="shared" si="5"/>
        <v>1.794167992059488</v>
      </c>
      <c r="AJ23" s="2">
        <f t="shared" si="23"/>
        <v>0.46648367793546697</v>
      </c>
      <c r="AM23">
        <f t="shared" si="6"/>
        <v>1.1000000000000003</v>
      </c>
      <c r="AN23" s="3">
        <f t="shared" si="7"/>
        <v>895.35869114915272</v>
      </c>
      <c r="AO23" s="3">
        <f t="shared" si="8"/>
        <v>623.78653263342085</v>
      </c>
      <c r="AS23" s="3"/>
      <c r="AU23" s="1"/>
      <c r="AW23">
        <f t="shared" si="24"/>
        <v>1.1000000000000003</v>
      </c>
      <c r="AX23">
        <v>3</v>
      </c>
      <c r="AY23" s="3">
        <f t="shared" si="30"/>
        <v>3.7517825006112449E-2</v>
      </c>
      <c r="BA23" s="1">
        <f t="shared" si="25"/>
        <v>-2.9249643499877753</v>
      </c>
      <c r="BC23">
        <f t="shared" si="9"/>
        <v>0.53748750728994898</v>
      </c>
      <c r="BE23" s="2">
        <f t="shared" si="26"/>
        <v>0.59123625801894408</v>
      </c>
      <c r="BF23" s="3">
        <f t="shared" si="27"/>
        <v>-2.1377194401419497</v>
      </c>
      <c r="BG23" s="3">
        <f t="shared" si="10"/>
        <v>-0.62378653263342088</v>
      </c>
      <c r="BH23">
        <v>0.8</v>
      </c>
      <c r="BP23">
        <f t="shared" si="28"/>
        <v>0.24000000000000007</v>
      </c>
      <c r="BQ23">
        <v>3</v>
      </c>
      <c r="BR23" s="3">
        <f t="shared" si="11"/>
        <v>8.3037227062523991E-2</v>
      </c>
      <c r="BT23" s="1">
        <f t="shared" si="12"/>
        <v>-2.8339255458749517</v>
      </c>
      <c r="BV23">
        <f t="shared" si="13"/>
        <v>2.0146572388516408</v>
      </c>
      <c r="BX23" s="2">
        <f t="shared" si="14"/>
        <v>0.48351773732439396</v>
      </c>
      <c r="BY23" s="3">
        <f t="shared" si="29"/>
        <v>-0.10297238300903677</v>
      </c>
      <c r="BZ23" s="3">
        <f t="shared" si="15"/>
        <v>-3.004734136203693E-2</v>
      </c>
      <c r="CA23">
        <v>0.8</v>
      </c>
    </row>
    <row r="24" spans="1:79" x14ac:dyDescent="0.35">
      <c r="A24">
        <f t="shared" si="16"/>
        <v>1.1500000000000004</v>
      </c>
      <c r="B24">
        <v>3</v>
      </c>
      <c r="C24" s="3">
        <f t="shared" si="17"/>
        <v>2.7146890423344481E-2</v>
      </c>
      <c r="E24" s="1">
        <f t="shared" si="18"/>
        <v>-2.945706219153311</v>
      </c>
      <c r="G24">
        <f t="shared" si="0"/>
        <v>0.37986706901689238</v>
      </c>
      <c r="I24" s="2">
        <f t="shared" si="19"/>
        <v>0.43684712936942638</v>
      </c>
      <c r="J24" s="3">
        <f t="shared" si="1"/>
        <v>-3.1676214291797677</v>
      </c>
      <c r="K24" s="3">
        <f t="shared" si="2"/>
        <v>-0.9243119330346562</v>
      </c>
      <c r="L24">
        <f t="shared" si="3"/>
        <v>1.1500000000000004</v>
      </c>
      <c r="M24" s="2">
        <f t="shared" si="4"/>
        <v>0.43684712936942638</v>
      </c>
      <c r="N24" s="2">
        <f>+'Figure 2'!N24</f>
        <v>0</v>
      </c>
      <c r="R24" s="3"/>
      <c r="T24" s="1"/>
      <c r="X24" s="2"/>
      <c r="AB24">
        <f t="shared" si="20"/>
        <v>0.27000000000000007</v>
      </c>
      <c r="AC24">
        <v>3</v>
      </c>
      <c r="AD24" s="3">
        <f t="shared" si="21"/>
        <v>7.4050753034305944E-2</v>
      </c>
      <c r="AF24" s="1">
        <f t="shared" si="22"/>
        <v>-2.8518984939313876</v>
      </c>
      <c r="AH24">
        <f t="shared" si="5"/>
        <v>1.7541865393992868</v>
      </c>
      <c r="AJ24" s="2">
        <f t="shared" si="23"/>
        <v>0.47363036563780758</v>
      </c>
      <c r="AM24">
        <f t="shared" si="6"/>
        <v>1.1500000000000004</v>
      </c>
      <c r="AN24" s="3">
        <f t="shared" si="7"/>
        <v>924.31193303465625</v>
      </c>
      <c r="AO24" s="3">
        <f t="shared" si="8"/>
        <v>652.29204470381569</v>
      </c>
      <c r="AS24" s="3"/>
      <c r="AU24" s="1"/>
      <c r="AW24">
        <f t="shared" si="24"/>
        <v>1.1500000000000004</v>
      </c>
      <c r="AX24">
        <v>3</v>
      </c>
      <c r="AY24" s="3">
        <f t="shared" si="30"/>
        <v>3.6181739629096918E-2</v>
      </c>
      <c r="BA24" s="1">
        <f t="shared" si="25"/>
        <v>-2.9276365207418062</v>
      </c>
      <c r="BC24">
        <f t="shared" si="9"/>
        <v>0.5062919240657584</v>
      </c>
      <c r="BE24" s="2">
        <f t="shared" si="26"/>
        <v>0.58223571267562235</v>
      </c>
      <c r="BF24" s="3">
        <f t="shared" si="27"/>
        <v>-2.2354079667711302</v>
      </c>
      <c r="BG24" s="3">
        <f t="shared" si="10"/>
        <v>-0.65229204470381574</v>
      </c>
      <c r="BH24">
        <v>0.8</v>
      </c>
      <c r="BP24">
        <f t="shared" si="28"/>
        <v>0.25000000000000006</v>
      </c>
      <c r="BQ24">
        <v>3</v>
      </c>
      <c r="BR24" s="3">
        <f t="shared" si="11"/>
        <v>8.2063918438215269E-2</v>
      </c>
      <c r="BT24" s="1">
        <f t="shared" si="12"/>
        <v>-2.8358721631235695</v>
      </c>
      <c r="BV24">
        <f t="shared" si="13"/>
        <v>1.9751143889709653</v>
      </c>
      <c r="BX24" s="2">
        <f t="shared" si="14"/>
        <v>0.49377859724274142</v>
      </c>
      <c r="BY24" s="3">
        <f t="shared" si="29"/>
        <v>-0.12132670566796788</v>
      </c>
      <c r="BZ24" s="3">
        <f t="shared" si="15"/>
        <v>-3.540313271391303E-2</v>
      </c>
      <c r="CA24">
        <v>0.8</v>
      </c>
    </row>
    <row r="25" spans="1:79" x14ac:dyDescent="0.35">
      <c r="A25">
        <f t="shared" si="16"/>
        <v>1.2000000000000004</v>
      </c>
      <c r="B25">
        <v>3</v>
      </c>
      <c r="C25" s="3">
        <f t="shared" si="17"/>
        <v>2.5958630657871261E-2</v>
      </c>
      <c r="E25" s="1">
        <f t="shared" si="18"/>
        <v>-2.9480827386842576</v>
      </c>
      <c r="G25">
        <f t="shared" si="0"/>
        <v>0.35498427424638945</v>
      </c>
      <c r="I25" s="2">
        <f t="shared" si="19"/>
        <v>0.42598112909566749</v>
      </c>
      <c r="J25" s="3">
        <f t="shared" si="1"/>
        <v>-3.2621579534173328</v>
      </c>
      <c r="K25" s="3">
        <f t="shared" si="2"/>
        <v>-0.95189769080717768</v>
      </c>
      <c r="L25">
        <f t="shared" si="3"/>
        <v>1.2000000000000004</v>
      </c>
      <c r="M25" s="2">
        <f t="shared" si="4"/>
        <v>0.42598112909566749</v>
      </c>
      <c r="N25" s="2">
        <f>+'Figure 2'!N25</f>
        <v>0</v>
      </c>
      <c r="R25" s="3"/>
      <c r="T25" s="1"/>
      <c r="X25" s="2"/>
      <c r="AB25">
        <f t="shared" si="20"/>
        <v>0.28000000000000008</v>
      </c>
      <c r="AC25">
        <v>3</v>
      </c>
      <c r="AD25" s="3">
        <f t="shared" si="21"/>
        <v>7.2982343570111824E-2</v>
      </c>
      <c r="AF25" s="1">
        <f t="shared" si="22"/>
        <v>-2.8540353128597764</v>
      </c>
      <c r="AH25">
        <f t="shared" si="5"/>
        <v>1.7153701611771988</v>
      </c>
      <c r="AJ25" s="2">
        <f t="shared" si="23"/>
        <v>0.48030364512961582</v>
      </c>
      <c r="AM25">
        <f t="shared" si="6"/>
        <v>1.2000000000000004</v>
      </c>
      <c r="AN25" s="3">
        <f t="shared" si="7"/>
        <v>951.8976908071777</v>
      </c>
      <c r="AO25" s="3">
        <f t="shared" si="8"/>
        <v>679.81205716652721</v>
      </c>
      <c r="AS25" s="3"/>
      <c r="AU25" s="1"/>
      <c r="AW25">
        <f t="shared" si="24"/>
        <v>1.2000000000000004</v>
      </c>
      <c r="AX25">
        <v>3</v>
      </c>
      <c r="AY25" s="3">
        <f t="shared" si="30"/>
        <v>3.492066897994249E-2</v>
      </c>
      <c r="BA25" s="1">
        <f t="shared" si="25"/>
        <v>-2.9301586620401152</v>
      </c>
      <c r="BC25">
        <f t="shared" si="9"/>
        <v>0.47754014830071351</v>
      </c>
      <c r="BE25" s="2">
        <f t="shared" si="26"/>
        <v>0.57304817796085639</v>
      </c>
      <c r="BF25" s="3">
        <f t="shared" si="27"/>
        <v>-2.329719181516543</v>
      </c>
      <c r="BG25" s="3">
        <f t="shared" si="10"/>
        <v>-0.67981205716652726</v>
      </c>
      <c r="BH25">
        <v>0.8</v>
      </c>
      <c r="BP25">
        <f t="shared" si="28"/>
        <v>0.26000000000000006</v>
      </c>
      <c r="BQ25">
        <v>3</v>
      </c>
      <c r="BR25" s="3">
        <f t="shared" si="11"/>
        <v>8.1108641072258389E-2</v>
      </c>
      <c r="BT25" s="1">
        <f t="shared" si="12"/>
        <v>-2.8377827178554833</v>
      </c>
      <c r="BV25">
        <f t="shared" si="13"/>
        <v>1.9366297354435664</v>
      </c>
      <c r="BX25" s="2">
        <f t="shared" si="14"/>
        <v>0.50352373121532734</v>
      </c>
      <c r="BY25" s="3">
        <f t="shared" si="29"/>
        <v>-0.14037073736166139</v>
      </c>
      <c r="BZ25" s="3">
        <f t="shared" si="15"/>
        <v>-4.0960181162132792E-2</v>
      </c>
      <c r="CA25">
        <v>0.8</v>
      </c>
    </row>
    <row r="26" spans="1:79" x14ac:dyDescent="0.35">
      <c r="A26">
        <f t="shared" si="16"/>
        <v>1.2500000000000004</v>
      </c>
      <c r="B26">
        <v>3</v>
      </c>
      <c r="C26" s="3">
        <f t="shared" si="17"/>
        <v>2.4846079655254177E-2</v>
      </c>
      <c r="E26" s="1">
        <f t="shared" si="18"/>
        <v>-2.9503078406894914</v>
      </c>
      <c r="G26">
        <f t="shared" si="0"/>
        <v>0.33221969174592081</v>
      </c>
      <c r="I26" s="2">
        <f t="shared" si="19"/>
        <v>0.41527461468240118</v>
      </c>
      <c r="J26" s="3">
        <f t="shared" si="1"/>
        <v>-3.352246263482106</v>
      </c>
      <c r="K26" s="3">
        <f t="shared" si="2"/>
        <v>-0.97818545968407855</v>
      </c>
      <c r="L26">
        <f t="shared" si="3"/>
        <v>1.2500000000000004</v>
      </c>
      <c r="M26" s="2">
        <f t="shared" si="4"/>
        <v>0.41527461468240118</v>
      </c>
      <c r="N26" s="2">
        <f>+'Figure 2'!N26</f>
        <v>0</v>
      </c>
      <c r="R26" s="3"/>
      <c r="T26" s="1"/>
      <c r="X26" s="2"/>
      <c r="AB26">
        <f t="shared" si="20"/>
        <v>0.29000000000000009</v>
      </c>
      <c r="AC26">
        <v>3</v>
      </c>
      <c r="AD26" s="3">
        <f t="shared" si="21"/>
        <v>7.1936301158176091E-2</v>
      </c>
      <c r="AF26" s="1">
        <f t="shared" si="22"/>
        <v>-2.8561273976836481</v>
      </c>
      <c r="AH26">
        <f t="shared" si="5"/>
        <v>1.677677225072657</v>
      </c>
      <c r="AJ26" s="2">
        <f t="shared" si="23"/>
        <v>0.48652639527107072</v>
      </c>
      <c r="AM26">
        <f t="shared" si="6"/>
        <v>1.2500000000000004</v>
      </c>
      <c r="AN26" s="3">
        <f t="shared" si="7"/>
        <v>978.18545968407852</v>
      </c>
      <c r="AO26" s="3">
        <f t="shared" si="8"/>
        <v>706.37132361529859</v>
      </c>
      <c r="AS26" s="3"/>
      <c r="AU26" s="1"/>
      <c r="AW26">
        <f t="shared" si="24"/>
        <v>1.2500000000000004</v>
      </c>
      <c r="AX26">
        <v>3</v>
      </c>
      <c r="AY26" s="3">
        <f t="shared" si="30"/>
        <v>3.372894604148103E-2</v>
      </c>
      <c r="BA26" s="1">
        <f t="shared" si="25"/>
        <v>-2.9325421079170382</v>
      </c>
      <c r="BC26">
        <f t="shared" si="9"/>
        <v>0.45099348518131405</v>
      </c>
      <c r="BE26" s="2">
        <f t="shared" si="26"/>
        <v>0.56374185647664277</v>
      </c>
      <c r="BF26" s="3">
        <f t="shared" si="27"/>
        <v>-2.4207379150627095</v>
      </c>
      <c r="BG26" s="3">
        <f t="shared" si="10"/>
        <v>-0.70637132361529864</v>
      </c>
      <c r="BH26">
        <v>0.8</v>
      </c>
      <c r="BP26">
        <f t="shared" si="28"/>
        <v>0.27000000000000007</v>
      </c>
      <c r="BQ26">
        <v>3</v>
      </c>
      <c r="BR26" s="3">
        <f t="shared" si="11"/>
        <v>8.017094451379296E-2</v>
      </c>
      <c r="BT26" s="1">
        <f t="shared" si="12"/>
        <v>-2.8396581109724139</v>
      </c>
      <c r="BV26">
        <f t="shared" si="13"/>
        <v>1.8991676107854023</v>
      </c>
      <c r="BX26" s="2">
        <f t="shared" si="14"/>
        <v>0.51277525491205878</v>
      </c>
      <c r="BY26" s="3">
        <f t="shared" si="29"/>
        <v>-0.16005874631016548</v>
      </c>
      <c r="BZ26" s="3">
        <f t="shared" si="15"/>
        <v>-4.6705142173306284E-2</v>
      </c>
      <c r="CA26">
        <v>0.8</v>
      </c>
    </row>
    <row r="27" spans="1:79" x14ac:dyDescent="0.35">
      <c r="A27">
        <f t="shared" si="16"/>
        <v>1.3000000000000005</v>
      </c>
      <c r="B27">
        <v>3</v>
      </c>
      <c r="C27" s="3">
        <f t="shared" si="17"/>
        <v>2.3802991353798573E-2</v>
      </c>
      <c r="E27" s="1">
        <f t="shared" si="18"/>
        <v>-2.9523940172924026</v>
      </c>
      <c r="G27">
        <f t="shared" si="0"/>
        <v>0.31135347603436081</v>
      </c>
      <c r="I27" s="2">
        <f t="shared" si="19"/>
        <v>0.40475951884466921</v>
      </c>
      <c r="J27" s="3">
        <f t="shared" si="1"/>
        <v>-3.438117209346514</v>
      </c>
      <c r="K27" s="3">
        <f t="shared" si="2"/>
        <v>-1.0032426016873128</v>
      </c>
      <c r="L27">
        <f t="shared" si="3"/>
        <v>1.3000000000000005</v>
      </c>
      <c r="M27" s="2">
        <f t="shared" si="4"/>
        <v>0.40475951884466921</v>
      </c>
      <c r="N27" s="2">
        <f>+'Figure 2'!N27</f>
        <v>0</v>
      </c>
      <c r="R27" s="3"/>
      <c r="T27" s="1"/>
      <c r="X27" s="2"/>
      <c r="AB27">
        <f t="shared" si="20"/>
        <v>0.3000000000000001</v>
      </c>
      <c r="AC27">
        <v>3</v>
      </c>
      <c r="AD27" s="3">
        <f t="shared" si="21"/>
        <v>7.0912022785062118E-2</v>
      </c>
      <c r="AF27" s="1">
        <f t="shared" si="22"/>
        <v>-2.8581759544298757</v>
      </c>
      <c r="AH27">
        <f t="shared" si="5"/>
        <v>1.6410678503758414</v>
      </c>
      <c r="AJ27" s="2">
        <f t="shared" si="23"/>
        <v>0.49232035511275257</v>
      </c>
      <c r="AM27">
        <f t="shared" si="6"/>
        <v>1.3000000000000005</v>
      </c>
      <c r="AN27" s="3">
        <f t="shared" si="7"/>
        <v>1003.2426016873128</v>
      </c>
      <c r="AO27" s="3">
        <f t="shared" si="8"/>
        <v>731.99728299071342</v>
      </c>
      <c r="AS27" s="3"/>
      <c r="AU27" s="1"/>
      <c r="AW27">
        <f t="shared" si="24"/>
        <v>1.3000000000000005</v>
      </c>
      <c r="AX27">
        <v>3</v>
      </c>
      <c r="AY27" s="3">
        <f t="shared" si="30"/>
        <v>3.2601436044756973E-2</v>
      </c>
      <c r="BA27" s="1">
        <f t="shared" si="25"/>
        <v>-2.9347971279104859</v>
      </c>
      <c r="BC27">
        <f t="shared" si="9"/>
        <v>0.42644095800283188</v>
      </c>
      <c r="BE27" s="2">
        <f t="shared" si="26"/>
        <v>0.5543732454036816</v>
      </c>
      <c r="BF27" s="3">
        <f t="shared" si="27"/>
        <v>-2.5085582007906559</v>
      </c>
      <c r="BG27" s="3">
        <f t="shared" si="10"/>
        <v>-0.73199728299071343</v>
      </c>
      <c r="BH27">
        <v>0.8</v>
      </c>
      <c r="BP27">
        <f t="shared" si="28"/>
        <v>0.28000000000000008</v>
      </c>
      <c r="BQ27">
        <v>3</v>
      </c>
      <c r="BR27" s="3">
        <f t="shared" si="11"/>
        <v>7.925039231948354E-2</v>
      </c>
      <c r="BT27" s="1">
        <f t="shared" si="12"/>
        <v>-2.8414992153610332</v>
      </c>
      <c r="BV27">
        <f t="shared" si="13"/>
        <v>1.8626937913528614</v>
      </c>
      <c r="BX27" s="2">
        <f t="shared" si="14"/>
        <v>0.52155426157880136</v>
      </c>
      <c r="BY27" s="3">
        <f t="shared" si="29"/>
        <v>-0.18034737095865561</v>
      </c>
      <c r="BZ27" s="3">
        <f t="shared" si="15"/>
        <v>-5.2625362845735706E-2</v>
      </c>
      <c r="CA27">
        <v>0.8</v>
      </c>
    </row>
    <row r="28" spans="1:79" x14ac:dyDescent="0.35">
      <c r="A28">
        <f t="shared" si="16"/>
        <v>1.3500000000000005</v>
      </c>
      <c r="B28">
        <v>3</v>
      </c>
      <c r="C28" s="3">
        <f t="shared" si="17"/>
        <v>2.2823745646321367E-2</v>
      </c>
      <c r="E28" s="1">
        <f t="shared" si="18"/>
        <v>-2.9543525087073572</v>
      </c>
      <c r="G28">
        <f t="shared" si="0"/>
        <v>0.29219250543386305</v>
      </c>
      <c r="I28" s="2">
        <f t="shared" si="19"/>
        <v>0.39445988233571527</v>
      </c>
      <c r="J28" s="3">
        <f t="shared" si="1"/>
        <v>-3.519993017338352</v>
      </c>
      <c r="K28" s="3">
        <f t="shared" si="2"/>
        <v>-1.0271339624593312</v>
      </c>
      <c r="L28">
        <f t="shared" si="3"/>
        <v>1.3500000000000005</v>
      </c>
      <c r="M28" s="2">
        <f t="shared" si="4"/>
        <v>0.39445988233571527</v>
      </c>
      <c r="N28" s="2">
        <f>+'Figure 2'!N28</f>
        <v>0</v>
      </c>
      <c r="R28" s="3"/>
      <c r="T28" s="1"/>
      <c r="X28" s="2"/>
      <c r="AB28">
        <f t="shared" si="20"/>
        <v>0.31000000000000011</v>
      </c>
      <c r="AC28">
        <v>3</v>
      </c>
      <c r="AD28" s="3">
        <f t="shared" si="21"/>
        <v>6.9908925010458048E-2</v>
      </c>
      <c r="AF28" s="1">
        <f t="shared" si="22"/>
        <v>-2.8601821499790838</v>
      </c>
      <c r="AH28">
        <f t="shared" si="5"/>
        <v>1.6055038236180386</v>
      </c>
      <c r="AJ28" s="2">
        <f t="shared" si="23"/>
        <v>0.49770618532159211</v>
      </c>
      <c r="AM28">
        <f t="shared" si="6"/>
        <v>1.3500000000000005</v>
      </c>
      <c r="AN28" s="3">
        <f t="shared" si="7"/>
        <v>1027.1339624593311</v>
      </c>
      <c r="AO28" s="3">
        <f t="shared" si="8"/>
        <v>756.7191626201012</v>
      </c>
      <c r="AS28" s="3"/>
      <c r="AU28" s="1"/>
      <c r="AW28">
        <f t="shared" si="24"/>
        <v>1.3500000000000005</v>
      </c>
      <c r="AX28">
        <v>3</v>
      </c>
      <c r="AY28" s="3">
        <f t="shared" si="30"/>
        <v>3.1533477200724989E-2</v>
      </c>
      <c r="BA28" s="1">
        <f t="shared" si="25"/>
        <v>-2.9369330455985501</v>
      </c>
      <c r="BC28">
        <f t="shared" si="9"/>
        <v>0.40369560067396221</v>
      </c>
      <c r="BE28" s="2">
        <f t="shared" si="26"/>
        <v>0.54498906090984922</v>
      </c>
      <c r="BF28" s="3">
        <f t="shared" si="27"/>
        <v>-2.593280200891368</v>
      </c>
      <c r="BG28" s="3">
        <f t="shared" si="10"/>
        <v>-0.75671916262010119</v>
      </c>
      <c r="BH28">
        <v>0.8</v>
      </c>
      <c r="BP28">
        <f t="shared" si="28"/>
        <v>0.29000000000000009</v>
      </c>
      <c r="BQ28">
        <v>3</v>
      </c>
      <c r="BR28" s="3">
        <f t="shared" si="11"/>
        <v>7.8346561537220763E-2</v>
      </c>
      <c r="BT28" s="1">
        <f t="shared" si="12"/>
        <v>-2.8433068769255589</v>
      </c>
      <c r="BV28">
        <f t="shared" si="13"/>
        <v>1.8271754293389821</v>
      </c>
      <c r="BX28" s="2">
        <f t="shared" si="14"/>
        <v>0.52988087450830501</v>
      </c>
      <c r="BY28" s="3">
        <f t="shared" si="29"/>
        <v>-0.20119549722984464</v>
      </c>
      <c r="BZ28" s="3">
        <f t="shared" si="15"/>
        <v>-5.8708846091668668E-2</v>
      </c>
      <c r="CA28">
        <v>0.8</v>
      </c>
    </row>
    <row r="29" spans="1:79" x14ac:dyDescent="0.35">
      <c r="A29">
        <f t="shared" si="16"/>
        <v>1.4000000000000006</v>
      </c>
      <c r="B29">
        <v>3</v>
      </c>
      <c r="C29" s="3">
        <f t="shared" si="17"/>
        <v>2.1903275189665873E-2</v>
      </c>
      <c r="E29" s="1">
        <f t="shared" si="18"/>
        <v>-2.9561934496206681</v>
      </c>
      <c r="G29">
        <f t="shared" si="0"/>
        <v>0.27456668086712405</v>
      </c>
      <c r="I29" s="2">
        <f t="shared" si="19"/>
        <v>0.38439335321397383</v>
      </c>
      <c r="J29" s="3">
        <f t="shared" si="1"/>
        <v>-3.5980864743088481</v>
      </c>
      <c r="K29" s="3">
        <f t="shared" si="2"/>
        <v>-1.0499216332033219</v>
      </c>
      <c r="L29">
        <f t="shared" si="3"/>
        <v>1.4000000000000006</v>
      </c>
      <c r="M29" s="2">
        <f t="shared" si="4"/>
        <v>0.38439335321397383</v>
      </c>
      <c r="N29" s="2">
        <f>+'Figure 2'!N29</f>
        <v>0</v>
      </c>
      <c r="R29" s="3"/>
      <c r="T29" s="1"/>
      <c r="X29" s="2"/>
      <c r="AB29">
        <f t="shared" si="20"/>
        <v>0.32000000000000012</v>
      </c>
      <c r="AC29">
        <v>3</v>
      </c>
      <c r="AD29" s="3">
        <f t="shared" si="21"/>
        <v>6.8926443236254548E-2</v>
      </c>
      <c r="AF29" s="1">
        <f t="shared" si="22"/>
        <v>-2.8621471135274912</v>
      </c>
      <c r="AH29">
        <f t="shared" si="5"/>
        <v>1.5709485187596348</v>
      </c>
      <c r="AJ29" s="2">
        <f t="shared" si="23"/>
        <v>0.50270352600308332</v>
      </c>
      <c r="AM29">
        <f t="shared" si="6"/>
        <v>1.4000000000000006</v>
      </c>
      <c r="AN29" s="3">
        <f t="shared" si="7"/>
        <v>1049.9216332033218</v>
      </c>
      <c r="AO29" s="3">
        <f t="shared" si="8"/>
        <v>780.56727758129523</v>
      </c>
      <c r="AS29" s="3"/>
      <c r="AU29" s="1"/>
      <c r="AW29">
        <f t="shared" si="24"/>
        <v>1.4000000000000006</v>
      </c>
      <c r="AX29">
        <v>3</v>
      </c>
      <c r="AY29" s="3">
        <f t="shared" si="30"/>
        <v>3.0520829013392977E-2</v>
      </c>
      <c r="BA29" s="1">
        <f t="shared" si="25"/>
        <v>-2.9389583419732146</v>
      </c>
      <c r="BC29">
        <f t="shared" si="9"/>
        <v>0.38259130869496982</v>
      </c>
      <c r="BE29" s="2">
        <f t="shared" si="26"/>
        <v>0.53562783217295795</v>
      </c>
      <c r="BF29" s="3">
        <f t="shared" si="27"/>
        <v>-2.6750078052820259</v>
      </c>
      <c r="BG29" s="3">
        <f t="shared" si="10"/>
        <v>-0.78056727758129518</v>
      </c>
      <c r="BH29">
        <v>0.8</v>
      </c>
      <c r="BP29">
        <f t="shared" si="28"/>
        <v>0.3000000000000001</v>
      </c>
      <c r="BQ29">
        <v>3</v>
      </c>
      <c r="BR29" s="3">
        <f t="shared" si="11"/>
        <v>7.7459042211628734E-2</v>
      </c>
      <c r="BT29" s="1">
        <f t="shared" si="12"/>
        <v>-2.8450819155767424</v>
      </c>
      <c r="BV29">
        <f t="shared" si="13"/>
        <v>1.7925809884129618</v>
      </c>
      <c r="BX29" s="2">
        <f t="shared" si="14"/>
        <v>0.53777429652388875</v>
      </c>
      <c r="BY29" s="3">
        <f t="shared" si="29"/>
        <v>-0.22256414234355093</v>
      </c>
      <c r="BZ29" s="3">
        <f t="shared" si="15"/>
        <v>-6.4944216735848159E-2</v>
      </c>
      <c r="CA29">
        <v>0.8</v>
      </c>
    </row>
    <row r="30" spans="1:79" x14ac:dyDescent="0.35">
      <c r="A30">
        <f t="shared" si="16"/>
        <v>1.4500000000000006</v>
      </c>
      <c r="B30">
        <v>3</v>
      </c>
      <c r="C30" s="3">
        <f t="shared" si="17"/>
        <v>2.103700192565492E-2</v>
      </c>
      <c r="E30" s="1">
        <f t="shared" si="18"/>
        <v>-2.9579259961486901</v>
      </c>
      <c r="G30">
        <f t="shared" si="0"/>
        <v>0.25832579711564413</v>
      </c>
      <c r="I30" s="2">
        <f t="shared" si="19"/>
        <v>0.37457240581768414</v>
      </c>
      <c r="J30" s="3">
        <f t="shared" si="1"/>
        <v>-3.6726004821765912</v>
      </c>
      <c r="K30" s="3">
        <f t="shared" si="2"/>
        <v>-1.0716648206991293</v>
      </c>
      <c r="L30">
        <f t="shared" si="3"/>
        <v>1.4500000000000006</v>
      </c>
      <c r="M30" s="2">
        <f t="shared" si="4"/>
        <v>0.37457240581768414</v>
      </c>
      <c r="N30" s="2">
        <f>+'Figure 2'!N30</f>
        <v>0</v>
      </c>
      <c r="R30" s="3"/>
      <c r="T30" s="1"/>
      <c r="X30" s="2"/>
      <c r="AB30">
        <f t="shared" si="20"/>
        <v>0.33000000000000013</v>
      </c>
      <c r="AC30">
        <v>3</v>
      </c>
      <c r="AD30" s="3">
        <f t="shared" si="21"/>
        <v>6.7964031005918218E-2</v>
      </c>
      <c r="AF30" s="1">
        <f t="shared" si="22"/>
        <v>-2.8640719379881636</v>
      </c>
      <c r="AH30">
        <f t="shared" si="5"/>
        <v>1.5373668216639469</v>
      </c>
      <c r="AJ30" s="2">
        <f t="shared" si="23"/>
        <v>0.50733105114910271</v>
      </c>
      <c r="AM30">
        <f t="shared" si="6"/>
        <v>1.4500000000000006</v>
      </c>
      <c r="AN30" s="3">
        <f t="shared" si="7"/>
        <v>1071.6648206991292</v>
      </c>
      <c r="AO30" s="3">
        <f t="shared" si="8"/>
        <v>803.57248576759332</v>
      </c>
      <c r="AS30" s="3"/>
      <c r="AU30" s="1"/>
      <c r="AW30">
        <f t="shared" si="24"/>
        <v>1.4500000000000006</v>
      </c>
      <c r="AX30">
        <v>3</v>
      </c>
      <c r="AY30" s="3">
        <f t="shared" si="30"/>
        <v>2.9559627085213393E-2</v>
      </c>
      <c r="BA30" s="1">
        <f t="shared" si="25"/>
        <v>-2.9408807458295732</v>
      </c>
      <c r="BC30">
        <f t="shared" si="9"/>
        <v>0.36298015545250806</v>
      </c>
      <c r="BE30" s="2">
        <f t="shared" si="26"/>
        <v>0.52632122540613691</v>
      </c>
      <c r="BF30" s="3">
        <f t="shared" si="27"/>
        <v>-2.753846764111012</v>
      </c>
      <c r="BG30" s="3">
        <f t="shared" si="10"/>
        <v>-0.80357248576759333</v>
      </c>
      <c r="BH30">
        <v>0.8</v>
      </c>
      <c r="BP30">
        <f t="shared" si="28"/>
        <v>0.31000000000000011</v>
      </c>
      <c r="BQ30">
        <v>3</v>
      </c>
      <c r="BR30" s="3">
        <f t="shared" si="11"/>
        <v>7.6587436910349735E-2</v>
      </c>
      <c r="BT30" s="1">
        <f t="shared" si="12"/>
        <v>-2.8468251261793003</v>
      </c>
      <c r="BV30">
        <f t="shared" si="13"/>
        <v>1.758880182784635</v>
      </c>
      <c r="BX30" s="2">
        <f t="shared" si="14"/>
        <v>0.54525285666323708</v>
      </c>
      <c r="BY30" s="3">
        <f t="shared" si="29"/>
        <v>-0.24441634484333452</v>
      </c>
      <c r="BZ30" s="3">
        <f t="shared" si="15"/>
        <v>-7.1320689425285008E-2</v>
      </c>
      <c r="CA30">
        <v>0.8</v>
      </c>
    </row>
    <row r="31" spans="1:79" x14ac:dyDescent="0.35">
      <c r="A31">
        <f t="shared" si="16"/>
        <v>1.5000000000000007</v>
      </c>
      <c r="B31">
        <v>3</v>
      </c>
      <c r="C31" s="3">
        <f t="shared" si="17"/>
        <v>2.0220781880642483E-2</v>
      </c>
      <c r="E31" s="1">
        <f t="shared" si="18"/>
        <v>-2.9595584362387153</v>
      </c>
      <c r="G31">
        <f t="shared" si="0"/>
        <v>0.24333688915165155</v>
      </c>
      <c r="I31" s="2">
        <f t="shared" si="19"/>
        <v>0.36500533372747751</v>
      </c>
      <c r="J31" s="3">
        <f t="shared" si="1"/>
        <v>-3.7437278861132572</v>
      </c>
      <c r="K31" s="3">
        <f t="shared" si="2"/>
        <v>-1.0924197971678484</v>
      </c>
      <c r="L31">
        <f t="shared" si="3"/>
        <v>1.5000000000000007</v>
      </c>
      <c r="M31" s="2">
        <f t="shared" si="4"/>
        <v>0.36500533372747751</v>
      </c>
      <c r="N31" s="2">
        <f>+'Figure 2'!N31</f>
        <v>0</v>
      </c>
      <c r="R31" s="3"/>
      <c r="T31" s="1"/>
      <c r="X31" s="2"/>
      <c r="AB31">
        <f t="shared" si="20"/>
        <v>0.34000000000000014</v>
      </c>
      <c r="AC31">
        <v>3</v>
      </c>
      <c r="AD31" s="3">
        <f t="shared" si="21"/>
        <v>6.7021159332812996E-2</v>
      </c>
      <c r="AF31" s="1">
        <f t="shared" si="22"/>
        <v>-2.8659576813343746</v>
      </c>
      <c r="AH31">
        <f t="shared" si="5"/>
        <v>1.5047250586027456</v>
      </c>
      <c r="AJ31" s="2">
        <f t="shared" si="23"/>
        <v>0.51160651992493367</v>
      </c>
      <c r="AM31">
        <f t="shared" si="6"/>
        <v>1.5000000000000007</v>
      </c>
      <c r="AN31" s="3">
        <f t="shared" si="7"/>
        <v>1092.4197971678484</v>
      </c>
      <c r="AO31" s="3">
        <f t="shared" si="8"/>
        <v>825.76576654547023</v>
      </c>
      <c r="AS31" s="3"/>
      <c r="AU31" s="1"/>
      <c r="AW31">
        <f t="shared" si="24"/>
        <v>1.5000000000000007</v>
      </c>
      <c r="AX31">
        <v>3</v>
      </c>
      <c r="AY31" s="3">
        <f t="shared" si="30"/>
        <v>2.8646343498326083E-2</v>
      </c>
      <c r="BA31" s="1">
        <f t="shared" si="25"/>
        <v>-2.9427073130033476</v>
      </c>
      <c r="BC31">
        <f t="shared" si="9"/>
        <v>0.34473009765885598</v>
      </c>
      <c r="BE31" s="2">
        <f t="shared" si="26"/>
        <v>0.51709514648828425</v>
      </c>
      <c r="BF31" s="3">
        <f t="shared" si="27"/>
        <v>-2.8299032438158678</v>
      </c>
      <c r="BG31" s="3">
        <f t="shared" si="10"/>
        <v>-0.82576576654547018</v>
      </c>
      <c r="BH31">
        <v>0.8</v>
      </c>
      <c r="BP31">
        <f t="shared" si="28"/>
        <v>0.32000000000000012</v>
      </c>
      <c r="BQ31">
        <v>3</v>
      </c>
      <c r="BR31" s="3">
        <f t="shared" si="11"/>
        <v>7.5731360270130832E-2</v>
      </c>
      <c r="BT31" s="1">
        <f t="shared" si="12"/>
        <v>-2.8485372794597383</v>
      </c>
      <c r="BV31">
        <f t="shared" si="13"/>
        <v>1.7260439194900652</v>
      </c>
      <c r="BX31" s="2">
        <f t="shared" si="14"/>
        <v>0.55233405423682103</v>
      </c>
      <c r="BY31" s="3">
        <f t="shared" si="29"/>
        <v>-0.2667170604895408</v>
      </c>
      <c r="BZ31" s="3">
        <f t="shared" si="15"/>
        <v>-7.7828038250848011E-2</v>
      </c>
      <c r="CA31">
        <v>0.8</v>
      </c>
    </row>
    <row r="32" spans="1:79" x14ac:dyDescent="0.35">
      <c r="A32">
        <f t="shared" si="16"/>
        <v>1.5500000000000007</v>
      </c>
      <c r="B32">
        <v>3</v>
      </c>
      <c r="C32" s="3">
        <f t="shared" si="17"/>
        <v>1.9450857042256114E-2</v>
      </c>
      <c r="E32" s="1">
        <f t="shared" si="18"/>
        <v>-2.961098285915488</v>
      </c>
      <c r="G32">
        <f t="shared" si="0"/>
        <v>0.22948197416324514</v>
      </c>
      <c r="I32" s="2">
        <f t="shared" si="19"/>
        <v>0.35569705995303014</v>
      </c>
      <c r="J32" s="3">
        <f t="shared" si="1"/>
        <v>-3.8116515026847098</v>
      </c>
      <c r="K32" s="3">
        <f t="shared" si="2"/>
        <v>-1.1122399084833983</v>
      </c>
      <c r="L32">
        <f t="shared" si="3"/>
        <v>1.5500000000000007</v>
      </c>
      <c r="M32" s="2">
        <f t="shared" si="4"/>
        <v>0.35569705995303014</v>
      </c>
      <c r="N32" s="2">
        <f>+'Figure 2'!N32</f>
        <v>0</v>
      </c>
      <c r="R32" s="3"/>
      <c r="T32" s="1"/>
      <c r="X32" s="2"/>
      <c r="AB32">
        <f t="shared" si="20"/>
        <v>0.35000000000000014</v>
      </c>
      <c r="AC32">
        <v>3</v>
      </c>
      <c r="AD32" s="3">
        <f t="shared" si="21"/>
        <v>6.6097316056185185E-2</v>
      </c>
      <c r="AF32" s="1">
        <f t="shared" si="22"/>
        <v>-2.8678053678876299</v>
      </c>
      <c r="AH32">
        <f t="shared" si="5"/>
        <v>1.4729909285558007</v>
      </c>
      <c r="AJ32" s="2">
        <f t="shared" si="23"/>
        <v>0.51554682499453042</v>
      </c>
      <c r="AM32">
        <f t="shared" si="6"/>
        <v>1.5500000000000007</v>
      </c>
      <c r="AN32" s="3">
        <f t="shared" si="7"/>
        <v>1112.2399084833983</v>
      </c>
      <c r="AO32" s="3">
        <f t="shared" si="8"/>
        <v>847.1778975663791</v>
      </c>
      <c r="AS32" s="3"/>
      <c r="AU32" s="1"/>
      <c r="AW32">
        <f t="shared" si="24"/>
        <v>1.5500000000000007</v>
      </c>
      <c r="AX32">
        <v>3</v>
      </c>
      <c r="AY32" s="3">
        <f t="shared" si="30"/>
        <v>2.7777751998177978E-2</v>
      </c>
      <c r="BA32" s="1">
        <f t="shared" si="25"/>
        <v>-2.9444444960036438</v>
      </c>
      <c r="BC32">
        <f t="shared" si="9"/>
        <v>0.32772300739811144</v>
      </c>
      <c r="BE32" s="2">
        <f t="shared" si="26"/>
        <v>0.50797066146707293</v>
      </c>
      <c r="BF32" s="3">
        <f t="shared" si="27"/>
        <v>-2.9032827195557886</v>
      </c>
      <c r="BG32" s="3">
        <f t="shared" si="10"/>
        <v>-0.84717789756637907</v>
      </c>
      <c r="BH32">
        <v>0.8</v>
      </c>
      <c r="BP32">
        <f t="shared" si="28"/>
        <v>0.33000000000000013</v>
      </c>
      <c r="BQ32">
        <v>3</v>
      </c>
      <c r="BR32" s="3">
        <f t="shared" si="11"/>
        <v>7.4890438561787218E-2</v>
      </c>
      <c r="BT32" s="1">
        <f t="shared" si="12"/>
        <v>-2.8502191228764255</v>
      </c>
      <c r="BV32">
        <f t="shared" si="13"/>
        <v>1.694044243707796</v>
      </c>
      <c r="BX32" s="2">
        <f t="shared" si="14"/>
        <v>0.55903460042357289</v>
      </c>
      <c r="BY32" s="3">
        <f t="shared" si="29"/>
        <v>-0.28943306369707544</v>
      </c>
      <c r="BZ32" s="3">
        <f t="shared" si="15"/>
        <v>-8.4456567986806619E-2</v>
      </c>
      <c r="CA32">
        <v>0.8</v>
      </c>
    </row>
    <row r="33" spans="1:79" x14ac:dyDescent="0.35">
      <c r="A33">
        <f t="shared" si="16"/>
        <v>1.6000000000000008</v>
      </c>
      <c r="B33">
        <v>3</v>
      </c>
      <c r="C33" s="3">
        <f t="shared" si="17"/>
        <v>1.8723813302936328E-2</v>
      </c>
      <c r="E33" s="1">
        <f t="shared" si="18"/>
        <v>-2.9625523733941272</v>
      </c>
      <c r="G33">
        <f t="shared" si="0"/>
        <v>0.21665612431493819</v>
      </c>
      <c r="I33" s="2">
        <f t="shared" si="19"/>
        <v>0.3466497989039013</v>
      </c>
      <c r="J33" s="3">
        <f t="shared" si="1"/>
        <v>-3.8765442918628934</v>
      </c>
      <c r="K33" s="3">
        <f t="shared" si="2"/>
        <v>-1.1311756243655924</v>
      </c>
      <c r="L33">
        <f t="shared" si="3"/>
        <v>1.6000000000000008</v>
      </c>
      <c r="M33" s="2">
        <f t="shared" si="4"/>
        <v>0.3466497989039013</v>
      </c>
      <c r="N33" s="2">
        <f>+'Figure 2'!N33</f>
        <v>0</v>
      </c>
      <c r="R33" s="3"/>
      <c r="T33" s="1"/>
      <c r="X33" s="2"/>
      <c r="AB33">
        <f t="shared" si="20"/>
        <v>0.36000000000000015</v>
      </c>
      <c r="AC33">
        <v>3</v>
      </c>
      <c r="AD33" s="3">
        <f t="shared" si="21"/>
        <v>6.5192005223584593E-2</v>
      </c>
      <c r="AF33" s="1">
        <f t="shared" si="22"/>
        <v>-2.8696159895528313</v>
      </c>
      <c r="AH33">
        <f t="shared" si="5"/>
        <v>1.4421334390820164</v>
      </c>
      <c r="AJ33" s="2">
        <f t="shared" si="23"/>
        <v>0.51916803806952616</v>
      </c>
      <c r="AM33">
        <f t="shared" si="6"/>
        <v>1.6000000000000008</v>
      </c>
      <c r="AN33" s="3">
        <f t="shared" si="7"/>
        <v>1131.1756243655923</v>
      </c>
      <c r="AO33" s="3">
        <f t="shared" si="8"/>
        <v>867.83920953492373</v>
      </c>
      <c r="AS33" s="3"/>
      <c r="AU33" s="1"/>
      <c r="AW33">
        <f t="shared" si="24"/>
        <v>1.6000000000000008</v>
      </c>
      <c r="AX33">
        <v>3</v>
      </c>
      <c r="AY33" s="3">
        <f t="shared" si="30"/>
        <v>2.6950897324659731E-2</v>
      </c>
      <c r="BA33" s="1">
        <f t="shared" si="25"/>
        <v>-2.9460982053506806</v>
      </c>
      <c r="BC33">
        <f t="shared" si="9"/>
        <v>0.31185297923553379</v>
      </c>
      <c r="BE33" s="2">
        <f t="shared" si="26"/>
        <v>0.49896476677685431</v>
      </c>
      <c r="BF33" s="3">
        <f t="shared" si="27"/>
        <v>-2.9740891348009724</v>
      </c>
      <c r="BG33" s="3">
        <f t="shared" si="10"/>
        <v>-0.86783920953492377</v>
      </c>
      <c r="BH33">
        <v>0.8</v>
      </c>
      <c r="BP33">
        <f t="shared" si="28"/>
        <v>0.34000000000000014</v>
      </c>
      <c r="BQ33">
        <v>3</v>
      </c>
      <c r="BR33" s="3">
        <f t="shared" si="11"/>
        <v>7.4064309273163834E-2</v>
      </c>
      <c r="BT33" s="1">
        <f t="shared" si="12"/>
        <v>-2.8518713814536722</v>
      </c>
      <c r="BV33">
        <f t="shared" si="13"/>
        <v>1.6628542869277116</v>
      </c>
      <c r="BX33" s="2">
        <f t="shared" si="14"/>
        <v>0.56537045755542215</v>
      </c>
      <c r="BY33" s="3">
        <f t="shared" si="29"/>
        <v>-0.31253285421409815</v>
      </c>
      <c r="BZ33" s="3">
        <f t="shared" si="15"/>
        <v>-9.1197086859673843E-2</v>
      </c>
      <c r="CA33">
        <v>0.8</v>
      </c>
    </row>
    <row r="34" spans="1:79" x14ac:dyDescent="0.35">
      <c r="A34">
        <f t="shared" si="16"/>
        <v>1.6500000000000008</v>
      </c>
      <c r="B34">
        <v>3</v>
      </c>
      <c r="C34" s="3">
        <f t="shared" si="17"/>
        <v>1.8036543618031295E-2</v>
      </c>
      <c r="E34" s="1">
        <f t="shared" si="18"/>
        <v>-2.9639269127639376</v>
      </c>
      <c r="G34">
        <f t="shared" si="0"/>
        <v>0.20476581688621559</v>
      </c>
      <c r="I34" s="2">
        <f t="shared" si="19"/>
        <v>0.33786359786225589</v>
      </c>
      <c r="J34" s="3">
        <f t="shared" si="1"/>
        <v>-3.9385696302936646</v>
      </c>
      <c r="K34" s="3">
        <f t="shared" si="2"/>
        <v>-1.1492746181196913</v>
      </c>
      <c r="L34">
        <f t="shared" si="3"/>
        <v>1.6500000000000008</v>
      </c>
      <c r="M34" s="2">
        <f t="shared" si="4"/>
        <v>0.33786359786225589</v>
      </c>
      <c r="N34" s="2">
        <f>+'Figure 2'!N34</f>
        <v>0</v>
      </c>
      <c r="R34" s="3"/>
      <c r="T34" s="1"/>
      <c r="X34" s="2"/>
      <c r="AB34">
        <f t="shared" si="20"/>
        <v>0.37000000000000016</v>
      </c>
      <c r="AC34">
        <v>3</v>
      </c>
      <c r="AD34" s="3">
        <f t="shared" si="21"/>
        <v>6.4304746498552445E-2</v>
      </c>
      <c r="AF34" s="1">
        <f t="shared" si="22"/>
        <v>-2.8713905070028956</v>
      </c>
      <c r="AH34">
        <f t="shared" si="5"/>
        <v>1.4121228455539783</v>
      </c>
      <c r="AJ34" s="2">
        <f t="shared" si="23"/>
        <v>0.52248545285497217</v>
      </c>
      <c r="AM34">
        <f t="shared" si="6"/>
        <v>1.6500000000000008</v>
      </c>
      <c r="AN34" s="3">
        <f t="shared" si="7"/>
        <v>1149.2746181196912</v>
      </c>
      <c r="AO34" s="3">
        <f t="shared" si="8"/>
        <v>887.77940286519674</v>
      </c>
      <c r="AS34" s="3"/>
      <c r="AU34" s="1"/>
      <c r="AW34">
        <f t="shared" si="24"/>
        <v>1.6500000000000008</v>
      </c>
      <c r="AX34">
        <v>3</v>
      </c>
      <c r="AY34" s="3">
        <f t="shared" si="30"/>
        <v>2.6163068134668375E-2</v>
      </c>
      <c r="BA34" s="1">
        <f t="shared" si="25"/>
        <v>-2.9476738637306634</v>
      </c>
      <c r="BC34">
        <f t="shared" si="9"/>
        <v>0.29702486974773501</v>
      </c>
      <c r="BE34" s="2">
        <f t="shared" si="26"/>
        <v>0.490091035083763</v>
      </c>
      <c r="BF34" s="3">
        <f t="shared" si="27"/>
        <v>-3.0424242730130113</v>
      </c>
      <c r="BG34" s="3">
        <f t="shared" si="10"/>
        <v>-0.88777940286519674</v>
      </c>
      <c r="BH34">
        <v>0.8</v>
      </c>
      <c r="BP34">
        <f t="shared" si="28"/>
        <v>0.35000000000000014</v>
      </c>
      <c r="BQ34">
        <v>3</v>
      </c>
      <c r="BR34" s="3">
        <f t="shared" si="11"/>
        <v>7.3252620709262334E-2</v>
      </c>
      <c r="BT34" s="1">
        <f t="shared" si="12"/>
        <v>-2.8534947585814754</v>
      </c>
      <c r="BV34">
        <f t="shared" si="13"/>
        <v>1.6324482178060422</v>
      </c>
      <c r="BX34" s="2">
        <f t="shared" si="14"/>
        <v>0.57135687623211506</v>
      </c>
      <c r="BY34" s="3">
        <f t="shared" si="29"/>
        <v>-0.33598656875344357</v>
      </c>
      <c r="BZ34" s="3">
        <f t="shared" si="15"/>
        <v>-9.8040880762254839E-2</v>
      </c>
      <c r="CA34">
        <v>0.8</v>
      </c>
    </row>
    <row r="35" spans="1:79" x14ac:dyDescent="0.35">
      <c r="A35">
        <f t="shared" si="16"/>
        <v>1.7000000000000008</v>
      </c>
      <c r="B35">
        <v>3</v>
      </c>
      <c r="C35" s="3">
        <f t="shared" si="17"/>
        <v>1.7386215657549837E-2</v>
      </c>
      <c r="E35" s="1">
        <f t="shared" si="18"/>
        <v>-2.9652275686849001</v>
      </c>
      <c r="G35">
        <f t="shared" si="0"/>
        <v>0.19372751779903211</v>
      </c>
      <c r="I35" s="2">
        <f t="shared" si="19"/>
        <v>0.32933678025835472</v>
      </c>
      <c r="J35" s="3">
        <f t="shared" si="1"/>
        <v>-3.9978816535222839</v>
      </c>
      <c r="K35" s="3">
        <f t="shared" si="2"/>
        <v>-1.1665818664978025</v>
      </c>
      <c r="L35">
        <f t="shared" si="3"/>
        <v>1.7000000000000008</v>
      </c>
      <c r="M35" s="2">
        <f t="shared" si="4"/>
        <v>0.32933678025835472</v>
      </c>
      <c r="N35" s="2">
        <f>+'Figure 2'!N35</f>
        <v>0</v>
      </c>
      <c r="R35" s="3"/>
      <c r="T35" s="1"/>
      <c r="X35" s="2"/>
      <c r="AB35">
        <f t="shared" si="20"/>
        <v>0.38000000000000017</v>
      </c>
      <c r="AC35">
        <v>3</v>
      </c>
      <c r="AD35" s="3">
        <f t="shared" si="21"/>
        <v>6.3435074592459395E-2</v>
      </c>
      <c r="AF35" s="1">
        <f t="shared" si="22"/>
        <v>-2.8731298508150811</v>
      </c>
      <c r="AH35">
        <f t="shared" si="5"/>
        <v>1.3829305935609715</v>
      </c>
      <c r="AJ35" s="2">
        <f t="shared" si="23"/>
        <v>0.52551362555316938</v>
      </c>
      <c r="AM35">
        <f t="shared" si="6"/>
        <v>1.7000000000000008</v>
      </c>
      <c r="AN35" s="3">
        <f t="shared" si="7"/>
        <v>1166.5818664978026</v>
      </c>
      <c r="AO35" s="3">
        <f t="shared" si="8"/>
        <v>907.02741342085824</v>
      </c>
      <c r="AS35" s="3"/>
      <c r="AU35" s="1"/>
      <c r="AW35">
        <f t="shared" si="24"/>
        <v>1.7000000000000008</v>
      </c>
      <c r="AX35">
        <v>3</v>
      </c>
      <c r="AY35" s="3">
        <f t="shared" si="30"/>
        <v>2.5411773042512804E-2</v>
      </c>
      <c r="BA35" s="1">
        <f t="shared" si="25"/>
        <v>-2.9491764539149741</v>
      </c>
      <c r="BC35">
        <f t="shared" si="9"/>
        <v>0.28315303406814718</v>
      </c>
      <c r="BE35" s="2">
        <f t="shared" si="26"/>
        <v>0.48136015791585046</v>
      </c>
      <c r="BF35" s="3">
        <f t="shared" si="27"/>
        <v>-3.1083872975354976</v>
      </c>
      <c r="BG35" s="3">
        <f t="shared" si="10"/>
        <v>-0.90702741342085824</v>
      </c>
      <c r="BH35">
        <v>0.8</v>
      </c>
      <c r="BP35">
        <f t="shared" si="28"/>
        <v>0.36000000000000015</v>
      </c>
      <c r="BQ35">
        <v>3</v>
      </c>
      <c r="BR35" s="3">
        <f t="shared" si="11"/>
        <v>7.245503160874199E-2</v>
      </c>
      <c r="BT35" s="1">
        <f t="shared" si="12"/>
        <v>-2.855089936782516</v>
      </c>
      <c r="BV35">
        <f t="shared" si="13"/>
        <v>1.6028011955507373</v>
      </c>
      <c r="BX35" s="2">
        <f t="shared" si="14"/>
        <v>0.57700843039826566</v>
      </c>
      <c r="BY35" s="3">
        <f t="shared" si="29"/>
        <v>-0.3597658973062523</v>
      </c>
      <c r="BZ35" s="3">
        <f t="shared" si="15"/>
        <v>-0.10497968883396443</v>
      </c>
      <c r="CA35">
        <v>0.8</v>
      </c>
    </row>
    <row r="36" spans="1:79" x14ac:dyDescent="0.35">
      <c r="A36">
        <f t="shared" si="16"/>
        <v>1.7500000000000009</v>
      </c>
      <c r="B36">
        <v>3</v>
      </c>
      <c r="C36" s="3">
        <f t="shared" si="17"/>
        <v>1.6770243340084433E-2</v>
      </c>
      <c r="E36" s="1">
        <f t="shared" si="18"/>
        <v>-2.9664595133198306</v>
      </c>
      <c r="G36">
        <f t="shared" si="0"/>
        <v>0.18346646214052365</v>
      </c>
      <c r="I36" s="2">
        <f t="shared" si="19"/>
        <v>0.32106630874591652</v>
      </c>
      <c r="J36" s="3">
        <f t="shared" si="1"/>
        <v>-4.0546256427918319</v>
      </c>
      <c r="K36" s="3">
        <f t="shared" si="2"/>
        <v>-1.1831397625666566</v>
      </c>
      <c r="L36">
        <f t="shared" si="3"/>
        <v>1.7500000000000009</v>
      </c>
      <c r="M36" s="2">
        <f t="shared" si="4"/>
        <v>0.32106630874591652</v>
      </c>
      <c r="N36" s="2">
        <f>+'Figure 2'!N36</f>
        <v>0</v>
      </c>
      <c r="R36" s="3"/>
      <c r="T36" s="1"/>
      <c r="X36" s="2"/>
      <c r="AB36">
        <f t="shared" si="20"/>
        <v>0.39000000000000018</v>
      </c>
      <c r="AC36">
        <v>3</v>
      </c>
      <c r="AD36" s="3">
        <f t="shared" si="21"/>
        <v>6.2582538719428579E-2</v>
      </c>
      <c r="AF36" s="1">
        <f t="shared" si="22"/>
        <v>-2.8748349225611429</v>
      </c>
      <c r="AH36">
        <f t="shared" si="5"/>
        <v>1.3545292642978479</v>
      </c>
      <c r="AJ36" s="2">
        <f t="shared" si="23"/>
        <v>0.52826641307616096</v>
      </c>
      <c r="AM36">
        <f t="shared" si="6"/>
        <v>1.7500000000000009</v>
      </c>
      <c r="AN36" s="3">
        <f t="shared" si="7"/>
        <v>1183.1397625666566</v>
      </c>
      <c r="AO36" s="3">
        <f t="shared" si="8"/>
        <v>925.61131711916005</v>
      </c>
      <c r="AS36" s="3"/>
      <c r="AU36" s="1"/>
      <c r="AW36">
        <f t="shared" si="24"/>
        <v>1.7500000000000009</v>
      </c>
      <c r="AX36">
        <v>3</v>
      </c>
      <c r="AY36" s="3">
        <f t="shared" si="30"/>
        <v>2.4694719373716503E-2</v>
      </c>
      <c r="BA36" s="1">
        <f t="shared" si="25"/>
        <v>-2.9506105612525668</v>
      </c>
      <c r="BC36">
        <f t="shared" si="9"/>
        <v>0.27016022994845845</v>
      </c>
      <c r="BE36" s="2">
        <f t="shared" si="26"/>
        <v>0.47278040240980251</v>
      </c>
      <c r="BF36" s="3">
        <f t="shared" si="27"/>
        <v>-3.172074424671556</v>
      </c>
      <c r="BG36" s="3">
        <f t="shared" si="10"/>
        <v>-0.92561131711916</v>
      </c>
      <c r="BH36">
        <v>0.8</v>
      </c>
      <c r="BP36">
        <f t="shared" si="28"/>
        <v>0.37000000000000016</v>
      </c>
      <c r="BQ36">
        <v>3</v>
      </c>
      <c r="BR36" s="3">
        <f t="shared" si="11"/>
        <v>7.1671210776043881E-2</v>
      </c>
      <c r="BT36" s="1">
        <f t="shared" si="12"/>
        <v>-2.8566575784479125</v>
      </c>
      <c r="BV36">
        <f t="shared" si="13"/>
        <v>1.5738893256914452</v>
      </c>
      <c r="BX36" s="2">
        <f t="shared" si="14"/>
        <v>0.58233905050583501</v>
      </c>
      <c r="BY36" s="3">
        <f t="shared" si="29"/>
        <v>-0.38384400388065121</v>
      </c>
      <c r="BZ36" s="3">
        <f t="shared" si="15"/>
        <v>-0.11200568033237403</v>
      </c>
      <c r="CA36">
        <v>0.8</v>
      </c>
    </row>
    <row r="37" spans="1:79" x14ac:dyDescent="0.35">
      <c r="A37">
        <f t="shared" si="16"/>
        <v>1.8000000000000009</v>
      </c>
      <c r="B37">
        <v>3</v>
      </c>
      <c r="C37" s="3">
        <f t="shared" si="17"/>
        <v>1.6186261728819779E-2</v>
      </c>
      <c r="E37" s="1">
        <f t="shared" si="18"/>
        <v>-2.9676274765423605</v>
      </c>
      <c r="G37">
        <f t="shared" si="0"/>
        <v>0.1739156014684082</v>
      </c>
      <c r="I37" s="2">
        <f t="shared" si="19"/>
        <v>0.31304808264313494</v>
      </c>
      <c r="J37" s="3">
        <f t="shared" si="1"/>
        <v>-4.1089384381009513</v>
      </c>
      <c r="K37" s="3">
        <f t="shared" si="2"/>
        <v>-1.1989882362378577</v>
      </c>
      <c r="L37">
        <f t="shared" si="3"/>
        <v>1.8000000000000009</v>
      </c>
      <c r="M37" s="2">
        <f t="shared" si="4"/>
        <v>0.31304808264313494</v>
      </c>
      <c r="N37" s="2">
        <f>+'Figure 2'!N37</f>
        <v>0</v>
      </c>
      <c r="R37" s="3"/>
      <c r="T37" s="1"/>
      <c r="X37" s="2"/>
      <c r="AB37">
        <f t="shared" si="20"/>
        <v>0.40000000000000019</v>
      </c>
      <c r="AC37">
        <v>3</v>
      </c>
      <c r="AD37" s="3">
        <f t="shared" si="21"/>
        <v>6.1746702073328101E-2</v>
      </c>
      <c r="AF37" s="1">
        <f t="shared" si="22"/>
        <v>-2.876506595853344</v>
      </c>
      <c r="AH37">
        <f t="shared" si="5"/>
        <v>1.3268925227686255</v>
      </c>
      <c r="AJ37" s="2">
        <f t="shared" si="23"/>
        <v>0.53075700910745038</v>
      </c>
      <c r="AM37">
        <f t="shared" si="6"/>
        <v>1.8000000000000009</v>
      </c>
      <c r="AN37" s="3">
        <f t="shared" si="7"/>
        <v>1198.9882362378576</v>
      </c>
      <c r="AO37" s="3">
        <f t="shared" si="8"/>
        <v>943.55826523263238</v>
      </c>
      <c r="AS37" s="3"/>
      <c r="AU37" s="1"/>
      <c r="AW37">
        <f t="shared" si="24"/>
        <v>1.8000000000000009</v>
      </c>
      <c r="AX37">
        <v>3</v>
      </c>
      <c r="AY37" s="3">
        <f t="shared" si="30"/>
        <v>2.4009794285882857E-2</v>
      </c>
      <c r="BA37" s="1">
        <f t="shared" si="25"/>
        <v>-2.951980411428234</v>
      </c>
      <c r="BC37">
        <f t="shared" si="9"/>
        <v>0.25797666467528058</v>
      </c>
      <c r="BE37" s="2">
        <f t="shared" si="26"/>
        <v>0.46435799641550529</v>
      </c>
      <c r="BF37" s="3">
        <f t="shared" si="27"/>
        <v>-3.233578701962414</v>
      </c>
      <c r="BG37" s="3">
        <f t="shared" si="10"/>
        <v>-0.94355826523263242</v>
      </c>
      <c r="BH37">
        <v>0.8</v>
      </c>
      <c r="BP37">
        <f t="shared" si="28"/>
        <v>0.38000000000000017</v>
      </c>
      <c r="BQ37">
        <v>3</v>
      </c>
      <c r="BR37" s="3">
        <f t="shared" si="11"/>
        <v>7.090083672842476E-2</v>
      </c>
      <c r="BT37" s="1">
        <f t="shared" si="12"/>
        <v>-2.8581983265431505</v>
      </c>
      <c r="BV37">
        <f t="shared" si="13"/>
        <v>1.545689618097579</v>
      </c>
      <c r="BX37" s="2">
        <f t="shared" si="14"/>
        <v>0.58736205487708026</v>
      </c>
      <c r="BY37" s="3">
        <f t="shared" si="29"/>
        <v>-0.40819545142332103</v>
      </c>
      <c r="BZ37" s="3">
        <f t="shared" si="15"/>
        <v>-0.11911143272532508</v>
      </c>
      <c r="CA37">
        <v>0.8</v>
      </c>
    </row>
    <row r="38" spans="1:79" x14ac:dyDescent="0.35">
      <c r="A38">
        <f t="shared" si="16"/>
        <v>1.850000000000001</v>
      </c>
      <c r="B38">
        <v>3</v>
      </c>
      <c r="C38" s="3">
        <f t="shared" si="17"/>
        <v>1.5632104846120445E-2</v>
      </c>
      <c r="E38" s="1">
        <f t="shared" si="18"/>
        <v>-2.9687357903077589</v>
      </c>
      <c r="G38">
        <f t="shared" si="0"/>
        <v>0.16501469273527489</v>
      </c>
      <c r="I38" s="2">
        <f t="shared" si="19"/>
        <v>0.30527718156025868</v>
      </c>
      <c r="J38" s="3">
        <f t="shared" si="1"/>
        <v>-4.1609488638675751</v>
      </c>
      <c r="K38" s="3">
        <f t="shared" si="2"/>
        <v>-1.2141648784765584</v>
      </c>
      <c r="L38">
        <f t="shared" si="3"/>
        <v>1.850000000000001</v>
      </c>
      <c r="M38" s="2">
        <f t="shared" si="4"/>
        <v>0.30527718156025868</v>
      </c>
      <c r="N38" s="2">
        <f>+'Figure 2'!N38</f>
        <v>0</v>
      </c>
      <c r="R38" s="3"/>
      <c r="T38" s="1"/>
      <c r="X38" s="2"/>
      <c r="AB38">
        <f t="shared" si="20"/>
        <v>0.4100000000000002</v>
      </c>
      <c r="AC38">
        <v>3</v>
      </c>
      <c r="AD38" s="3">
        <f t="shared" si="21"/>
        <v>6.0927141325863396E-2</v>
      </c>
      <c r="AF38" s="1">
        <f t="shared" si="22"/>
        <v>-2.8781457173482732</v>
      </c>
      <c r="AH38">
        <f t="shared" si="5"/>
        <v>1.2999950686443973</v>
      </c>
      <c r="AJ38" s="2">
        <f t="shared" si="23"/>
        <v>0.53299797814420313</v>
      </c>
      <c r="AM38">
        <f t="shared" si="6"/>
        <v>1.850000000000001</v>
      </c>
      <c r="AN38" s="3">
        <f t="shared" si="7"/>
        <v>1214.1648784765584</v>
      </c>
      <c r="AO38" s="3">
        <f t="shared" si="8"/>
        <v>960.8944438560967</v>
      </c>
      <c r="AS38" s="3"/>
      <c r="AU38" s="1"/>
      <c r="AW38">
        <f t="shared" si="24"/>
        <v>1.850000000000001</v>
      </c>
      <c r="AX38">
        <v>3</v>
      </c>
      <c r="AY38" s="3">
        <f t="shared" si="30"/>
        <v>2.3355047959271145E-2</v>
      </c>
      <c r="BA38" s="1">
        <f t="shared" si="25"/>
        <v>-2.953289904081458</v>
      </c>
      <c r="BC38">
        <f t="shared" si="9"/>
        <v>0.24653916415953411</v>
      </c>
      <c r="BE38" s="2">
        <f t="shared" si="26"/>
        <v>0.45609745369513838</v>
      </c>
      <c r="BF38" s="3">
        <f t="shared" si="27"/>
        <v>-3.2929898692806603</v>
      </c>
      <c r="BG38" s="3">
        <f t="shared" si="10"/>
        <v>-0.96089444385609668</v>
      </c>
      <c r="BH38">
        <v>0.8</v>
      </c>
      <c r="BP38">
        <f t="shared" si="28"/>
        <v>0.39000000000000018</v>
      </c>
      <c r="BQ38">
        <v>3</v>
      </c>
      <c r="BR38" s="3">
        <f t="shared" si="11"/>
        <v>7.0143597357223308E-2</v>
      </c>
      <c r="BT38" s="1">
        <f t="shared" si="12"/>
        <v>-2.8597128052855529</v>
      </c>
      <c r="BV38">
        <f t="shared" si="13"/>
        <v>1.5181799471165922</v>
      </c>
      <c r="BX38" s="2">
        <f t="shared" si="14"/>
        <v>0.59209017937547126</v>
      </c>
      <c r="BY38" s="3">
        <f t="shared" si="29"/>
        <v>-0.43279613069562295</v>
      </c>
      <c r="BZ38" s="3">
        <f t="shared" si="15"/>
        <v>-0.12628991093698277</v>
      </c>
      <c r="CA38">
        <v>0.8</v>
      </c>
    </row>
    <row r="39" spans="1:79" x14ac:dyDescent="0.35">
      <c r="A39">
        <f t="shared" si="16"/>
        <v>1.900000000000001</v>
      </c>
      <c r="B39">
        <v>3</v>
      </c>
      <c r="C39" s="3">
        <f t="shared" si="17"/>
        <v>1.5105786027528646E-2</v>
      </c>
      <c r="E39" s="1">
        <f t="shared" si="18"/>
        <v>-2.9697884279449425</v>
      </c>
      <c r="G39">
        <f t="shared" si="0"/>
        <v>0.15670950780627554</v>
      </c>
      <c r="I39" s="2">
        <f t="shared" si="19"/>
        <v>0.29774806483192368</v>
      </c>
      <c r="J39" s="3">
        <f t="shared" si="1"/>
        <v>-4.210778157119444</v>
      </c>
      <c r="K39" s="3">
        <f t="shared" si="2"/>
        <v>-1.2287050662474539</v>
      </c>
      <c r="L39">
        <f t="shared" si="3"/>
        <v>1.900000000000001</v>
      </c>
      <c r="M39" s="2">
        <f t="shared" si="4"/>
        <v>0.29774806483192368</v>
      </c>
      <c r="N39" s="2">
        <f>+'Figure 2'!N39</f>
        <v>0</v>
      </c>
      <c r="R39" s="3"/>
      <c r="T39" s="1"/>
      <c r="X39" s="2"/>
      <c r="AB39">
        <f t="shared" si="20"/>
        <v>0.42000000000000021</v>
      </c>
      <c r="AC39">
        <v>3</v>
      </c>
      <c r="AD39" s="3">
        <f t="shared" si="21"/>
        <v>6.0123446144845515E-2</v>
      </c>
      <c r="AF39" s="1">
        <f t="shared" si="22"/>
        <v>-2.8797531077103087</v>
      </c>
      <c r="AH39">
        <f t="shared" si="5"/>
        <v>1.2738125896251249</v>
      </c>
      <c r="AJ39" s="2">
        <f t="shared" si="23"/>
        <v>0.53500128764255273</v>
      </c>
      <c r="AM39">
        <f t="shared" si="6"/>
        <v>1.900000000000001</v>
      </c>
      <c r="AN39" s="3">
        <f t="shared" si="7"/>
        <v>1228.7050662474539</v>
      </c>
      <c r="AO39" s="3">
        <f t="shared" si="8"/>
        <v>977.64505231035992</v>
      </c>
      <c r="AS39" s="3"/>
      <c r="AU39" s="1"/>
      <c r="AW39">
        <f t="shared" si="24"/>
        <v>1.900000000000001</v>
      </c>
      <c r="AX39">
        <v>3</v>
      </c>
      <c r="AY39" s="3">
        <f t="shared" si="30"/>
        <v>2.272867860113929E-2</v>
      </c>
      <c r="BA39" s="1">
        <f t="shared" si="25"/>
        <v>-2.9545426427977213</v>
      </c>
      <c r="BC39">
        <f t="shared" si="9"/>
        <v>0.23579044679837077</v>
      </c>
      <c r="BE39" s="2">
        <f t="shared" si="26"/>
        <v>0.4480018489169047</v>
      </c>
      <c r="BF39" s="3">
        <f t="shared" si="27"/>
        <v>-3.3503942848196022</v>
      </c>
      <c r="BG39" s="3">
        <f t="shared" si="10"/>
        <v>-0.97764505231035992</v>
      </c>
      <c r="BH39">
        <v>0.8</v>
      </c>
      <c r="BP39">
        <f t="shared" si="28"/>
        <v>0.40000000000000019</v>
      </c>
      <c r="BQ39">
        <v>3</v>
      </c>
      <c r="BR39" s="3">
        <f t="shared" si="11"/>
        <v>6.939918960271492E-2</v>
      </c>
      <c r="BT39" s="1">
        <f t="shared" si="12"/>
        <v>-2.8612016207945703</v>
      </c>
      <c r="BV39">
        <f t="shared" si="13"/>
        <v>1.4913390137126272</v>
      </c>
      <c r="BX39" s="2">
        <f t="shared" si="14"/>
        <v>0.59653560548505113</v>
      </c>
      <c r="BY39" s="3">
        <f t="shared" si="29"/>
        <v>-0.45762319288779052</v>
      </c>
      <c r="BZ39" s="3">
        <f t="shared" si="15"/>
        <v>-0.13353444768465728</v>
      </c>
      <c r="CA39">
        <v>0.8</v>
      </c>
    </row>
    <row r="40" spans="1:79" x14ac:dyDescent="0.35">
      <c r="A40">
        <f t="shared" si="16"/>
        <v>1.9500000000000011</v>
      </c>
      <c r="B40">
        <v>3</v>
      </c>
      <c r="C40" s="3">
        <f t="shared" si="17"/>
        <v>1.4605480490201299E-2</v>
      </c>
      <c r="E40" s="1">
        <f t="shared" si="18"/>
        <v>-2.9707890390195977</v>
      </c>
      <c r="G40">
        <f t="shared" si="0"/>
        <v>0.14895114594837489</v>
      </c>
      <c r="I40" s="2">
        <f t="shared" si="19"/>
        <v>0.29045473459933119</v>
      </c>
      <c r="J40" s="3">
        <f t="shared" si="1"/>
        <v>-4.2585403908724455</v>
      </c>
      <c r="K40" s="3">
        <f t="shared" si="2"/>
        <v>-1.2426420860565797</v>
      </c>
      <c r="L40">
        <f t="shared" si="3"/>
        <v>1.9500000000000011</v>
      </c>
      <c r="M40" s="2">
        <f t="shared" si="4"/>
        <v>0.29045473459933119</v>
      </c>
      <c r="N40" s="2">
        <f>+'Figure 2'!N40</f>
        <v>0</v>
      </c>
      <c r="R40" s="3"/>
      <c r="T40" s="1"/>
      <c r="X40" s="2"/>
      <c r="AB40">
        <f t="shared" si="20"/>
        <v>0.43000000000000022</v>
      </c>
      <c r="AC40">
        <v>3</v>
      </c>
      <c r="AD40" s="3">
        <f t="shared" si="21"/>
        <v>5.9335218731753132E-2</v>
      </c>
      <c r="AF40" s="1">
        <f t="shared" si="22"/>
        <v>-2.8813295625364934</v>
      </c>
      <c r="AH40">
        <f t="shared" si="5"/>
        <v>1.2483217171641909</v>
      </c>
      <c r="AJ40" s="2">
        <f t="shared" si="23"/>
        <v>0.5367783383806024</v>
      </c>
      <c r="AM40">
        <f t="shared" si="6"/>
        <v>1.9500000000000011</v>
      </c>
      <c r="AN40" s="3">
        <f t="shared" si="7"/>
        <v>1242.6420860565797</v>
      </c>
      <c r="AO40" s="3">
        <f t="shared" si="8"/>
        <v>993.83429629566365</v>
      </c>
      <c r="AS40" s="3"/>
      <c r="AU40" s="1"/>
      <c r="AW40">
        <f t="shared" si="24"/>
        <v>1.9500000000000011</v>
      </c>
      <c r="AX40">
        <v>3</v>
      </c>
      <c r="AY40" s="3">
        <f t="shared" si="30"/>
        <v>2.2129019043008725E-2</v>
      </c>
      <c r="BA40" s="1">
        <f t="shared" si="25"/>
        <v>-2.9557419619139824</v>
      </c>
      <c r="BC40">
        <f t="shared" si="9"/>
        <v>0.22567848742675162</v>
      </c>
      <c r="BE40" s="2">
        <f t="shared" si="26"/>
        <v>0.44007305048216588</v>
      </c>
      <c r="BF40" s="3">
        <f t="shared" si="27"/>
        <v>-3.4058749016301015</v>
      </c>
      <c r="BG40" s="3">
        <f t="shared" si="10"/>
        <v>-0.99383429629566367</v>
      </c>
      <c r="BH40">
        <v>0.8</v>
      </c>
      <c r="BP40">
        <f t="shared" si="28"/>
        <v>0.4100000000000002</v>
      </c>
      <c r="BQ40">
        <v>3</v>
      </c>
      <c r="BR40" s="3">
        <f t="shared" si="11"/>
        <v>6.8667319141943656E-2</v>
      </c>
      <c r="BT40" s="1">
        <f t="shared" si="12"/>
        <v>-2.8626653617161124</v>
      </c>
      <c r="BV40">
        <f t="shared" si="13"/>
        <v>1.4651463094931736</v>
      </c>
      <c r="BX40" s="2">
        <f t="shared" si="14"/>
        <v>0.60070998689220145</v>
      </c>
      <c r="BY40" s="3">
        <f t="shared" si="29"/>
        <v>-0.48265498576747223</v>
      </c>
      <c r="BZ40" s="3">
        <f t="shared" si="15"/>
        <v>-0.1408387248469484</v>
      </c>
      <c r="CA40">
        <v>0.8</v>
      </c>
    </row>
    <row r="41" spans="1:79" x14ac:dyDescent="0.35">
      <c r="A41">
        <f t="shared" si="16"/>
        <v>2.0000000000000009</v>
      </c>
      <c r="B41">
        <v>3</v>
      </c>
      <c r="C41" s="3">
        <f t="shared" si="17"/>
        <v>1.4129509836594721E-2</v>
      </c>
      <c r="E41" s="1">
        <f t="shared" si="18"/>
        <v>-2.9717409803268109</v>
      </c>
      <c r="G41">
        <f t="shared" si="0"/>
        <v>0.14169543447798402</v>
      </c>
      <c r="I41" s="2">
        <f t="shared" si="19"/>
        <v>0.28339086895596816</v>
      </c>
      <c r="J41" s="3">
        <f t="shared" si="1"/>
        <v>-4.3043428874532381</v>
      </c>
      <c r="K41" s="3">
        <f t="shared" si="2"/>
        <v>-1.2560072545588548</v>
      </c>
      <c r="L41">
        <f t="shared" si="3"/>
        <v>2.0000000000000009</v>
      </c>
      <c r="M41" s="2">
        <f t="shared" si="4"/>
        <v>0.28339086895596816</v>
      </c>
      <c r="N41" s="2">
        <f>+'Figure 2'!N41</f>
        <v>0</v>
      </c>
      <c r="R41" s="3"/>
      <c r="T41" s="1"/>
      <c r="X41" s="2"/>
      <c r="AB41">
        <f t="shared" si="20"/>
        <v>0.44000000000000022</v>
      </c>
      <c r="AC41">
        <v>3</v>
      </c>
      <c r="AD41" s="3">
        <f t="shared" si="21"/>
        <v>5.8562073377747083E-2</v>
      </c>
      <c r="AF41" s="1">
        <f t="shared" si="22"/>
        <v>-2.882875853244506</v>
      </c>
      <c r="AH41">
        <f t="shared" si="5"/>
        <v>1.2234999844232783</v>
      </c>
      <c r="AJ41" s="2">
        <f t="shared" si="23"/>
        <v>0.5383399931462427</v>
      </c>
      <c r="AM41">
        <f t="shared" si="6"/>
        <v>2.0000000000000009</v>
      </c>
      <c r="AN41" s="3">
        <f t="shared" si="7"/>
        <v>1256.0072545588548</v>
      </c>
      <c r="AO41" s="3">
        <f t="shared" si="8"/>
        <v>1009.4853924423022</v>
      </c>
      <c r="AS41" s="3"/>
      <c r="AU41" s="1"/>
      <c r="AW41">
        <f t="shared" si="24"/>
        <v>2.0000000000000009</v>
      </c>
      <c r="AX41">
        <v>3</v>
      </c>
      <c r="AY41" s="3">
        <f t="shared" si="30"/>
        <v>2.1554524739838286E-2</v>
      </c>
      <c r="BA41" s="1">
        <f t="shared" si="25"/>
        <v>-2.9568909505203234</v>
      </c>
      <c r="BC41">
        <f t="shared" si="9"/>
        <v>0.21615595893267822</v>
      </c>
      <c r="BE41" s="2">
        <f t="shared" si="26"/>
        <v>0.43231191786535661</v>
      </c>
      <c r="BF41" s="3">
        <f t="shared" si="27"/>
        <v>-3.4595112832155661</v>
      </c>
      <c r="BG41" s="3">
        <f t="shared" si="10"/>
        <v>-1.0094853924423022</v>
      </c>
      <c r="BH41">
        <v>0.8</v>
      </c>
      <c r="BP41">
        <f t="shared" si="28"/>
        <v>0.42000000000000021</v>
      </c>
      <c r="BQ41">
        <v>3</v>
      </c>
      <c r="BR41" s="3">
        <f t="shared" si="11"/>
        <v>6.7947700088949611E-2</v>
      </c>
      <c r="BT41" s="1">
        <f t="shared" si="12"/>
        <v>-2.8641045998221011</v>
      </c>
      <c r="BV41">
        <f t="shared" si="13"/>
        <v>1.4395820825183443</v>
      </c>
      <c r="BX41" s="2">
        <f t="shared" si="14"/>
        <v>0.60462447465770486</v>
      </c>
      <c r="BY41" s="3">
        <f t="shared" si="29"/>
        <v>-0.50787099316991213</v>
      </c>
      <c r="BZ41" s="3">
        <f t="shared" si="15"/>
        <v>-0.14819675580698036</v>
      </c>
      <c r="CA41">
        <v>0.8</v>
      </c>
    </row>
    <row r="42" spans="1:79" x14ac:dyDescent="0.35">
      <c r="A42">
        <f t="shared" si="16"/>
        <v>2.0500000000000007</v>
      </c>
      <c r="B42">
        <v>3</v>
      </c>
      <c r="C42" s="3">
        <f t="shared" si="17"/>
        <v>1.3676328252970993E-2</v>
      </c>
      <c r="E42" s="1">
        <f t="shared" si="18"/>
        <v>-2.9726473434940575</v>
      </c>
      <c r="G42">
        <f t="shared" si="0"/>
        <v>0.13490240507889581</v>
      </c>
      <c r="I42" s="2">
        <f t="shared" si="19"/>
        <v>0.27654993041173653</v>
      </c>
      <c r="J42" s="3">
        <f t="shared" si="1"/>
        <v>-4.3482866181227875</v>
      </c>
      <c r="K42" s="3">
        <f t="shared" si="2"/>
        <v>-1.2688300351682293</v>
      </c>
      <c r="L42">
        <f t="shared" si="3"/>
        <v>2.0500000000000007</v>
      </c>
      <c r="M42" s="2">
        <f t="shared" si="4"/>
        <v>0.27654993041173653</v>
      </c>
      <c r="N42" s="2">
        <f>+'Figure 2'!N42</f>
        <v>0</v>
      </c>
      <c r="R42" s="3"/>
      <c r="T42" s="1"/>
      <c r="X42" s="2"/>
      <c r="AB42">
        <f t="shared" si="20"/>
        <v>0.45000000000000023</v>
      </c>
      <c r="AC42">
        <v>3</v>
      </c>
      <c r="AD42" s="3">
        <f t="shared" si="21"/>
        <v>5.7803636037335231E-2</v>
      </c>
      <c r="AF42" s="1">
        <f t="shared" si="22"/>
        <v>-2.8843927279253294</v>
      </c>
      <c r="AH42">
        <f t="shared" si="5"/>
        <v>1.1993257863332623</v>
      </c>
      <c r="AJ42" s="2">
        <f t="shared" si="23"/>
        <v>0.53969660384996831</v>
      </c>
      <c r="AM42">
        <f t="shared" si="6"/>
        <v>2.0500000000000007</v>
      </c>
      <c r="AN42" s="3">
        <f t="shared" si="7"/>
        <v>1268.8300351682294</v>
      </c>
      <c r="AO42" s="3">
        <f t="shared" si="8"/>
        <v>1024.620581574841</v>
      </c>
      <c r="AS42" s="3"/>
      <c r="AU42" s="1"/>
      <c r="AW42">
        <f t="shared" si="24"/>
        <v>2.0500000000000007</v>
      </c>
      <c r="AX42">
        <v>3</v>
      </c>
      <c r="AY42" s="3">
        <f t="shared" si="30"/>
        <v>2.1003763005513921E-2</v>
      </c>
      <c r="BA42" s="1">
        <f t="shared" si="25"/>
        <v>-2.957992473988972</v>
      </c>
      <c r="BC42">
        <f t="shared" si="9"/>
        <v>0.20717974099045447</v>
      </c>
      <c r="BE42" s="2">
        <f t="shared" si="26"/>
        <v>0.42471846903043181</v>
      </c>
      <c r="BF42" s="3">
        <f t="shared" si="27"/>
        <v>-3.5113796489884885</v>
      </c>
      <c r="BG42" s="3">
        <f t="shared" si="10"/>
        <v>-1.024620581574841</v>
      </c>
      <c r="BH42">
        <v>0.8</v>
      </c>
      <c r="BP42">
        <f t="shared" si="28"/>
        <v>0.43000000000000022</v>
      </c>
      <c r="BQ42">
        <v>3</v>
      </c>
      <c r="BR42" s="3">
        <f t="shared" si="11"/>
        <v>6.7240054706839122E-2</v>
      </c>
      <c r="BT42" s="1">
        <f t="shared" si="12"/>
        <v>-2.8655198905863215</v>
      </c>
      <c r="BV42">
        <f t="shared" si="13"/>
        <v>1.4146273047938847</v>
      </c>
      <c r="BX42" s="2">
        <f t="shared" si="14"/>
        <v>0.60828974106137068</v>
      </c>
      <c r="BY42" s="3">
        <f t="shared" si="29"/>
        <v>-0.53325177764805831</v>
      </c>
      <c r="BZ42" s="3">
        <f t="shared" si="15"/>
        <v>-0.1556028687177034</v>
      </c>
      <c r="CA42">
        <v>0.8</v>
      </c>
    </row>
    <row r="43" spans="1:79" x14ac:dyDescent="0.35">
      <c r="A43">
        <f t="shared" si="16"/>
        <v>2.1000000000000005</v>
      </c>
      <c r="B43">
        <v>3</v>
      </c>
      <c r="C43" s="3">
        <f t="shared" si="17"/>
        <v>1.3244510195210597E-2</v>
      </c>
      <c r="E43" s="1">
        <f t="shared" si="18"/>
        <v>-2.9735109796095793</v>
      </c>
      <c r="G43">
        <f t="shared" si="0"/>
        <v>0.12853583523319703</v>
      </c>
      <c r="I43" s="2">
        <f t="shared" si="19"/>
        <v>0.26992525398971384</v>
      </c>
      <c r="J43" s="3">
        <f t="shared" si="1"/>
        <v>-4.3904665865728498</v>
      </c>
      <c r="K43" s="3">
        <f t="shared" si="2"/>
        <v>-1.2811381499619576</v>
      </c>
      <c r="L43">
        <f t="shared" si="3"/>
        <v>2.1000000000000005</v>
      </c>
      <c r="M43" s="2">
        <f t="shared" si="4"/>
        <v>0.26992525398971384</v>
      </c>
      <c r="N43" s="2">
        <f>+'Figure 2'!N43</f>
        <v>0</v>
      </c>
      <c r="R43" s="3"/>
      <c r="T43" s="1"/>
      <c r="X43" s="2"/>
      <c r="AB43">
        <f t="shared" si="20"/>
        <v>0.46000000000000024</v>
      </c>
      <c r="AC43">
        <v>3</v>
      </c>
      <c r="AD43" s="3">
        <f t="shared" si="21"/>
        <v>5.7059543918921679E-2</v>
      </c>
      <c r="AF43" s="1">
        <f t="shared" si="22"/>
        <v>-2.8858809121621567</v>
      </c>
      <c r="AH43">
        <f t="shared" si="5"/>
        <v>1.1757783416443552</v>
      </c>
      <c r="AJ43" s="2">
        <f t="shared" si="23"/>
        <v>0.54085803715640368</v>
      </c>
      <c r="AM43">
        <f t="shared" si="6"/>
        <v>2.1000000000000005</v>
      </c>
      <c r="AN43" s="3">
        <f t="shared" si="7"/>
        <v>1281.1381499619577</v>
      </c>
      <c r="AO43" s="3">
        <f t="shared" si="8"/>
        <v>1039.2611485434643</v>
      </c>
      <c r="AS43" s="3"/>
      <c r="AU43" s="1"/>
      <c r="AW43">
        <f t="shared" si="24"/>
        <v>2.1000000000000005</v>
      </c>
      <c r="AX43">
        <v>3</v>
      </c>
      <c r="AY43" s="3">
        <f t="shared" si="30"/>
        <v>2.047540334077607E-2</v>
      </c>
      <c r="BA43" s="1">
        <f t="shared" si="25"/>
        <v>-2.9590491933184482</v>
      </c>
      <c r="BC43">
        <f t="shared" si="9"/>
        <v>0.19871048693782192</v>
      </c>
      <c r="BE43" s="2">
        <f t="shared" si="26"/>
        <v>0.41729202256942616</v>
      </c>
      <c r="BF43" s="3">
        <f t="shared" si="27"/>
        <v>-3.5615529422325709</v>
      </c>
      <c r="BG43" s="3">
        <f t="shared" si="10"/>
        <v>-1.0392611485434642</v>
      </c>
      <c r="BH43">
        <v>0.8</v>
      </c>
      <c r="BP43">
        <f t="shared" si="28"/>
        <v>0.44000000000000022</v>
      </c>
      <c r="BQ43">
        <v>3</v>
      </c>
      <c r="BR43" s="3">
        <f t="shared" si="11"/>
        <v>6.6544113131172339E-2</v>
      </c>
      <c r="BT43" s="1">
        <f t="shared" si="12"/>
        <v>-2.8669117737376553</v>
      </c>
      <c r="BV43">
        <f t="shared" si="13"/>
        <v>1.3902636413550831</v>
      </c>
      <c r="BX43" s="2">
        <f t="shared" si="14"/>
        <v>0.6117160021962369</v>
      </c>
      <c r="BY43" s="3">
        <f t="shared" si="29"/>
        <v>-0.55877892611082558</v>
      </c>
      <c r="BZ43" s="3">
        <f t="shared" si="15"/>
        <v>-0.16305169063913891</v>
      </c>
      <c r="CA43">
        <v>0.8</v>
      </c>
    </row>
    <row r="44" spans="1:79" x14ac:dyDescent="0.35">
      <c r="A44">
        <f t="shared" si="16"/>
        <v>2.1500000000000004</v>
      </c>
      <c r="B44">
        <v>3</v>
      </c>
      <c r="C44" s="3">
        <f t="shared" si="17"/>
        <v>1.2832739382423136E-2</v>
      </c>
      <c r="E44" s="1">
        <f t="shared" si="18"/>
        <v>-2.974334521235154</v>
      </c>
      <c r="G44">
        <f t="shared" si="0"/>
        <v>0.12256284581593652</v>
      </c>
      <c r="I44" s="2">
        <f t="shared" si="19"/>
        <v>0.26351011850426354</v>
      </c>
      <c r="J44" s="3">
        <f t="shared" si="1"/>
        <v>-4.4309721947883514</v>
      </c>
      <c r="K44" s="3">
        <f t="shared" si="2"/>
        <v>-1.2929576864392409</v>
      </c>
      <c r="L44">
        <f t="shared" si="3"/>
        <v>2.1500000000000004</v>
      </c>
      <c r="M44" s="2">
        <f t="shared" si="4"/>
        <v>0.26351011850426354</v>
      </c>
      <c r="N44" s="2">
        <f>+'Figure 2'!N44</f>
        <v>0</v>
      </c>
      <c r="R44" s="3"/>
      <c r="T44" s="1"/>
      <c r="X44" s="2"/>
      <c r="AB44">
        <f t="shared" si="20"/>
        <v>0.47000000000000025</v>
      </c>
      <c r="AC44">
        <v>3</v>
      </c>
      <c r="AD44" s="3">
        <f t="shared" si="21"/>
        <v>5.6329445091510451E-2</v>
      </c>
      <c r="AF44" s="1">
        <f t="shared" si="22"/>
        <v>-2.8873411098169792</v>
      </c>
      <c r="AH44">
        <f t="shared" si="5"/>
        <v>1.1528376568558447</v>
      </c>
      <c r="AJ44" s="2">
        <f t="shared" si="23"/>
        <v>0.54183369872224729</v>
      </c>
      <c r="AM44">
        <f t="shared" si="6"/>
        <v>2.1500000000000004</v>
      </c>
      <c r="AN44" s="3">
        <f t="shared" si="7"/>
        <v>1292.9576864392409</v>
      </c>
      <c r="AO44" s="3">
        <f t="shared" si="8"/>
        <v>1053.4274469083225</v>
      </c>
      <c r="AS44" s="3"/>
      <c r="AU44" s="1"/>
      <c r="AW44">
        <f t="shared" si="24"/>
        <v>2.1500000000000004</v>
      </c>
      <c r="AX44">
        <v>3</v>
      </c>
      <c r="AY44" s="3">
        <f t="shared" si="30"/>
        <v>1.9968208728301538E-2</v>
      </c>
      <c r="BA44" s="1">
        <f t="shared" si="25"/>
        <v>-2.9600635825433974</v>
      </c>
      <c r="BC44">
        <f t="shared" si="9"/>
        <v>0.1907122411399847</v>
      </c>
      <c r="BE44" s="2">
        <f t="shared" si="26"/>
        <v>0.41003131845096719</v>
      </c>
      <c r="BF44" s="3">
        <f t="shared" si="27"/>
        <v>-3.6101009146961016</v>
      </c>
      <c r="BG44" s="3">
        <f t="shared" si="10"/>
        <v>-1.0534274469083225</v>
      </c>
      <c r="BH44">
        <v>0.8</v>
      </c>
      <c r="BP44">
        <f t="shared" si="28"/>
        <v>0.45000000000000023</v>
      </c>
      <c r="BQ44">
        <v>3</v>
      </c>
      <c r="BR44" s="3">
        <f t="shared" si="11"/>
        <v>6.5859613104168144E-2</v>
      </c>
      <c r="BT44" s="1">
        <f t="shared" si="12"/>
        <v>-2.8682807737916636</v>
      </c>
      <c r="BV44">
        <f t="shared" si="13"/>
        <v>1.3664734208544127</v>
      </c>
      <c r="BX44" s="2">
        <f t="shared" si="14"/>
        <v>0.61491303938448605</v>
      </c>
      <c r="BY44" s="3">
        <f t="shared" si="29"/>
        <v>-0.58443499828744194</v>
      </c>
      <c r="BZ44" s="3">
        <f t="shared" si="15"/>
        <v>-0.17053813250027555</v>
      </c>
      <c r="CA44">
        <v>0.8</v>
      </c>
    </row>
    <row r="45" spans="1:79" x14ac:dyDescent="0.35">
      <c r="A45">
        <f t="shared" si="16"/>
        <v>2.2000000000000002</v>
      </c>
      <c r="B45">
        <v>3</v>
      </c>
      <c r="C45" s="3">
        <f t="shared" si="17"/>
        <v>1.2439798942738835E-2</v>
      </c>
      <c r="E45" s="1">
        <f t="shared" si="18"/>
        <v>-2.9751204021145221</v>
      </c>
      <c r="G45">
        <f t="shared" si="0"/>
        <v>0.11695354724759308</v>
      </c>
      <c r="I45" s="2">
        <f t="shared" si="19"/>
        <v>0.25729780394470481</v>
      </c>
      <c r="J45" s="3">
        <f t="shared" si="1"/>
        <v>-4.4698875904591091</v>
      </c>
      <c r="K45" s="3">
        <f t="shared" si="2"/>
        <v>-1.304313198895968</v>
      </c>
      <c r="L45">
        <f t="shared" si="3"/>
        <v>2.2000000000000002</v>
      </c>
      <c r="M45" s="2">
        <f t="shared" si="4"/>
        <v>0.25729780394470481</v>
      </c>
      <c r="N45" s="2">
        <f>+'Figure 2'!N45</f>
        <v>0</v>
      </c>
      <c r="R45" s="3"/>
      <c r="T45" s="1"/>
      <c r="X45" s="2"/>
      <c r="AB45">
        <f t="shared" si="20"/>
        <v>0.48000000000000026</v>
      </c>
      <c r="AC45">
        <v>3</v>
      </c>
      <c r="AD45" s="3">
        <f t="shared" si="21"/>
        <v>5.5612998106866485E-2</v>
      </c>
      <c r="AF45" s="1">
        <f t="shared" si="22"/>
        <v>-2.888774003786267</v>
      </c>
      <c r="AH45">
        <f t="shared" si="5"/>
        <v>1.13048449192235</v>
      </c>
      <c r="AJ45" s="2">
        <f t="shared" si="23"/>
        <v>0.54263255612272832</v>
      </c>
      <c r="AM45">
        <f t="shared" si="6"/>
        <v>2.2000000000000002</v>
      </c>
      <c r="AN45" s="3">
        <f t="shared" si="7"/>
        <v>1304.3131988959681</v>
      </c>
      <c r="AO45" s="3">
        <f t="shared" si="8"/>
        <v>1067.1389271104645</v>
      </c>
      <c r="AS45" s="3"/>
      <c r="AU45" s="1"/>
      <c r="AW45">
        <f t="shared" si="24"/>
        <v>2.2000000000000002</v>
      </c>
      <c r="AX45">
        <v>3</v>
      </c>
      <c r="AY45" s="3">
        <f t="shared" si="30"/>
        <v>1.9481027785618277E-2</v>
      </c>
      <c r="BA45" s="1">
        <f t="shared" si="25"/>
        <v>-2.9610379444287629</v>
      </c>
      <c r="BC45">
        <f t="shared" si="9"/>
        <v>0.18315210029072682</v>
      </c>
      <c r="BE45" s="2">
        <f t="shared" si="26"/>
        <v>0.40293462063959901</v>
      </c>
      <c r="BF45" s="3">
        <f t="shared" si="27"/>
        <v>-3.6570902231338742</v>
      </c>
      <c r="BG45" s="3">
        <f t="shared" si="10"/>
        <v>-1.0671389271104645</v>
      </c>
      <c r="BH45">
        <v>0.8</v>
      </c>
      <c r="BP45">
        <f t="shared" si="28"/>
        <v>0.46000000000000024</v>
      </c>
      <c r="BQ45">
        <v>3</v>
      </c>
      <c r="BR45" s="3">
        <f t="shared" si="11"/>
        <v>6.5186299719250704E-2</v>
      </c>
      <c r="BT45" s="1">
        <f t="shared" si="12"/>
        <v>-2.8696274005614986</v>
      </c>
      <c r="BV45">
        <f t="shared" si="13"/>
        <v>1.343239607570998</v>
      </c>
      <c r="BX45" s="2">
        <f t="shared" si="14"/>
        <v>0.61789021948265943</v>
      </c>
      <c r="BY45" s="3">
        <f t="shared" si="29"/>
        <v>-0.61020347786473472</v>
      </c>
      <c r="BZ45" s="3">
        <f t="shared" si="15"/>
        <v>-0.17805737484092959</v>
      </c>
      <c r="CA45">
        <v>0.8</v>
      </c>
    </row>
    <row r="46" spans="1:79" x14ac:dyDescent="0.35">
      <c r="A46">
        <f t="shared" si="16"/>
        <v>2.25</v>
      </c>
      <c r="B46">
        <v>3</v>
      </c>
      <c r="C46" s="3">
        <f t="shared" si="17"/>
        <v>1.2064562576091535E-2</v>
      </c>
      <c r="E46" s="1">
        <f t="shared" si="18"/>
        <v>-2.9758708748478169</v>
      </c>
      <c r="G46">
        <f t="shared" si="0"/>
        <v>0.11168072772360425</v>
      </c>
      <c r="I46" s="2">
        <f t="shared" si="19"/>
        <v>0.25128163737810955</v>
      </c>
      <c r="J46" s="3">
        <f t="shared" si="1"/>
        <v>-4.5072919956400721</v>
      </c>
      <c r="K46" s="3">
        <f t="shared" si="2"/>
        <v>-1.315227804327773</v>
      </c>
      <c r="L46">
        <f t="shared" si="3"/>
        <v>2.25</v>
      </c>
      <c r="M46" s="2">
        <f t="shared" si="4"/>
        <v>0.25128163737810955</v>
      </c>
      <c r="N46" s="2">
        <f>+'Figure 2'!N46</f>
        <v>0</v>
      </c>
      <c r="R46" s="3"/>
      <c r="T46" s="1"/>
      <c r="X46" s="2"/>
      <c r="AB46">
        <f t="shared" si="20"/>
        <v>0.49000000000000027</v>
      </c>
      <c r="AC46">
        <v>3</v>
      </c>
      <c r="AD46" s="3">
        <f t="shared" si="21"/>
        <v>5.4909871636469161E-2</v>
      </c>
      <c r="AF46" s="1">
        <f t="shared" si="22"/>
        <v>-2.8901802567270614</v>
      </c>
      <c r="AH46">
        <f t="shared" si="5"/>
        <v>1.1087003276397145</v>
      </c>
      <c r="AJ46" s="2">
        <f t="shared" si="23"/>
        <v>0.54326316054346036</v>
      </c>
      <c r="AM46">
        <f t="shared" si="6"/>
        <v>2.25</v>
      </c>
      <c r="AN46" s="3">
        <f t="shared" si="7"/>
        <v>1315.2278043277729</v>
      </c>
      <c r="AO46" s="3">
        <f t="shared" si="8"/>
        <v>1080.414167042908</v>
      </c>
      <c r="AS46" s="3"/>
      <c r="AU46" s="1"/>
      <c r="AW46">
        <f t="shared" si="24"/>
        <v>2.25</v>
      </c>
      <c r="AX46">
        <v>3</v>
      </c>
      <c r="AY46" s="3">
        <f t="shared" si="30"/>
        <v>1.9012787680263491E-2</v>
      </c>
      <c r="BA46" s="1">
        <f t="shared" si="25"/>
        <v>-2.961974424639473</v>
      </c>
      <c r="BC46">
        <f t="shared" si="9"/>
        <v>0.17599991303406989</v>
      </c>
      <c r="BE46" s="2">
        <f t="shared" si="26"/>
        <v>0.39599980432665727</v>
      </c>
      <c r="BF46" s="3">
        <f t="shared" si="27"/>
        <v>-3.7025845340743935</v>
      </c>
      <c r="BG46" s="3">
        <f t="shared" si="10"/>
        <v>-1.0804141670429079</v>
      </c>
      <c r="BH46">
        <v>0.8</v>
      </c>
      <c r="BP46">
        <f t="shared" si="28"/>
        <v>0.47000000000000025</v>
      </c>
      <c r="BQ46">
        <v>3</v>
      </c>
      <c r="BR46" s="3">
        <f t="shared" si="11"/>
        <v>6.45239251754854E-2</v>
      </c>
      <c r="BT46" s="1">
        <f t="shared" si="12"/>
        <v>-2.8709521496490291</v>
      </c>
      <c r="BV46">
        <f t="shared" si="13"/>
        <v>1.3205457747649509</v>
      </c>
      <c r="BX46" s="2">
        <f t="shared" si="14"/>
        <v>0.62065651413952727</v>
      </c>
      <c r="BY46" s="3">
        <f t="shared" si="29"/>
        <v>-0.63606872615327159</v>
      </c>
      <c r="BZ46" s="3">
        <f t="shared" si="15"/>
        <v>-0.18560485429152465</v>
      </c>
      <c r="CA46">
        <v>0.8</v>
      </c>
    </row>
    <row r="47" spans="1:79" x14ac:dyDescent="0.35">
      <c r="A47">
        <f t="shared" si="16"/>
        <v>2.2999999999999998</v>
      </c>
      <c r="B47">
        <v>3</v>
      </c>
      <c r="C47" s="3">
        <f t="shared" si="17"/>
        <v>1.1705986616308752E-2</v>
      </c>
      <c r="E47" s="1">
        <f t="shared" si="18"/>
        <v>-2.9765880267673825</v>
      </c>
      <c r="G47">
        <f t="shared" si="0"/>
        <v>0.10671957798534812</v>
      </c>
      <c r="I47" s="2">
        <f t="shared" si="19"/>
        <v>0.24545502936630065</v>
      </c>
      <c r="J47" s="3">
        <f t="shared" si="1"/>
        <v>-4.5432600167377268</v>
      </c>
      <c r="K47" s="3">
        <f t="shared" si="2"/>
        <v>-1.3257232728840687</v>
      </c>
      <c r="L47">
        <f t="shared" si="3"/>
        <v>2.2999999999999998</v>
      </c>
      <c r="M47" s="2">
        <f t="shared" si="4"/>
        <v>0.24545502936630065</v>
      </c>
      <c r="N47" s="2">
        <f>+'Figure 2'!N47</f>
        <v>0</v>
      </c>
      <c r="R47" s="3"/>
      <c r="T47" s="1"/>
      <c r="X47" s="2"/>
      <c r="AB47">
        <f t="shared" si="20"/>
        <v>0.50000000000000022</v>
      </c>
      <c r="AC47">
        <v>3</v>
      </c>
      <c r="AD47" s="3">
        <f t="shared" si="21"/>
        <v>5.4219744122624119E-2</v>
      </c>
      <c r="AF47" s="1">
        <f t="shared" si="22"/>
        <v>-2.891560511754752</v>
      </c>
      <c r="AH47">
        <f t="shared" si="5"/>
        <v>1.087467334619431</v>
      </c>
      <c r="AJ47" s="2">
        <f t="shared" si="23"/>
        <v>0.54373366730971573</v>
      </c>
      <c r="AM47">
        <f t="shared" si="6"/>
        <v>2.2999999999999998</v>
      </c>
      <c r="AN47" s="3">
        <f t="shared" si="7"/>
        <v>1325.7232728840686</v>
      </c>
      <c r="AO47" s="3">
        <f t="shared" si="8"/>
        <v>1093.2709041615199</v>
      </c>
      <c r="AS47" s="3"/>
      <c r="AU47" s="1"/>
      <c r="AW47">
        <f t="shared" si="24"/>
        <v>2.2999999999999998</v>
      </c>
      <c r="AX47">
        <v>3</v>
      </c>
      <c r="AY47" s="3">
        <f t="shared" si="30"/>
        <v>1.8562487723435855E-2</v>
      </c>
      <c r="BA47" s="1">
        <f t="shared" si="25"/>
        <v>-2.9628750245531288</v>
      </c>
      <c r="BC47">
        <f t="shared" si="9"/>
        <v>0.1692280130786569</v>
      </c>
      <c r="BE47" s="2">
        <f t="shared" si="26"/>
        <v>0.38922443008091084</v>
      </c>
      <c r="BF47" s="3">
        <f t="shared" si="27"/>
        <v>-3.7466446338640158</v>
      </c>
      <c r="BG47" s="3">
        <f t="shared" si="10"/>
        <v>-1.0932709041615198</v>
      </c>
      <c r="BH47">
        <v>0.8</v>
      </c>
      <c r="BP47">
        <f t="shared" si="28"/>
        <v>0.48000000000000026</v>
      </c>
      <c r="BQ47">
        <v>3</v>
      </c>
      <c r="BR47" s="3">
        <f t="shared" si="11"/>
        <v>6.3872248541473345E-2</v>
      </c>
      <c r="BT47" s="1">
        <f t="shared" si="12"/>
        <v>-2.8722555029170538</v>
      </c>
      <c r="BV47">
        <f t="shared" si="13"/>
        <v>1.2983760793042063</v>
      </c>
      <c r="BX47" s="2">
        <f t="shared" si="14"/>
        <v>0.6232205180660193</v>
      </c>
      <c r="BY47" s="3">
        <f t="shared" si="29"/>
        <v>-0.66201593814533277</v>
      </c>
      <c r="BZ47" s="3">
        <f t="shared" si="15"/>
        <v>-0.1931762507508081</v>
      </c>
      <c r="CA47">
        <v>0.8</v>
      </c>
    </row>
    <row r="48" spans="1:79" x14ac:dyDescent="0.35">
      <c r="A48">
        <f t="shared" si="16"/>
        <v>2.3499999999999996</v>
      </c>
      <c r="B48">
        <v>3</v>
      </c>
      <c r="C48" s="3">
        <f t="shared" si="17"/>
        <v>1.1363102889859049E-2</v>
      </c>
      <c r="E48" s="1">
        <f t="shared" si="18"/>
        <v>-2.9772737942202818</v>
      </c>
      <c r="G48">
        <f t="shared" si="0"/>
        <v>0.10204744789295807</v>
      </c>
      <c r="I48" s="2">
        <f t="shared" si="19"/>
        <v>0.23981150254845143</v>
      </c>
      <c r="J48" s="3">
        <f t="shared" si="1"/>
        <v>-4.5778619361741102</v>
      </c>
      <c r="K48" s="3">
        <f t="shared" si="2"/>
        <v>-1.3358201129756053</v>
      </c>
      <c r="L48">
        <f t="shared" si="3"/>
        <v>2.3499999999999996</v>
      </c>
      <c r="M48" s="2">
        <f t="shared" si="4"/>
        <v>0.23981150254845143</v>
      </c>
      <c r="N48" s="2">
        <f>+'Figure 2'!N48</f>
        <v>0</v>
      </c>
      <c r="R48" s="3"/>
      <c r="T48" s="1"/>
      <c r="X48" s="2"/>
      <c r="AB48">
        <f t="shared" si="20"/>
        <v>0.51000000000000023</v>
      </c>
      <c r="AC48">
        <v>3</v>
      </c>
      <c r="AD48" s="3">
        <f t="shared" si="21"/>
        <v>5.3542303443128013E-2</v>
      </c>
      <c r="AF48" s="1">
        <f t="shared" si="22"/>
        <v>-2.8929153931137441</v>
      </c>
      <c r="AH48">
        <f t="shared" si="5"/>
        <v>1.0667683437658981</v>
      </c>
      <c r="AJ48" s="2">
        <f t="shared" si="23"/>
        <v>0.54405185532060829</v>
      </c>
      <c r="AM48">
        <f t="shared" si="6"/>
        <v>2.3499999999999996</v>
      </c>
      <c r="AN48" s="3">
        <f t="shared" si="7"/>
        <v>1335.8201129756053</v>
      </c>
      <c r="AO48" s="3">
        <f t="shared" si="8"/>
        <v>1105.7260684573753</v>
      </c>
      <c r="AS48" s="3"/>
      <c r="AU48" s="1"/>
      <c r="AW48">
        <f t="shared" si="24"/>
        <v>2.3499999999999996</v>
      </c>
      <c r="AX48">
        <v>3</v>
      </c>
      <c r="AY48" s="3">
        <f t="shared" si="30"/>
        <v>1.8129193568624413E-2</v>
      </c>
      <c r="BA48" s="1">
        <f t="shared" si="25"/>
        <v>-2.963741612862751</v>
      </c>
      <c r="BC48">
        <f t="shared" si="9"/>
        <v>0.16281098164539271</v>
      </c>
      <c r="BE48" s="2">
        <f t="shared" si="26"/>
        <v>0.38260580686667278</v>
      </c>
      <c r="BF48" s="3">
        <f t="shared" si="27"/>
        <v>-3.7893285416633837</v>
      </c>
      <c r="BG48" s="3">
        <f t="shared" si="10"/>
        <v>-1.1057260684573753</v>
      </c>
      <c r="BH48">
        <v>0.8</v>
      </c>
      <c r="BP48">
        <f t="shared" si="28"/>
        <v>0.49000000000000027</v>
      </c>
      <c r="BQ48">
        <v>3</v>
      </c>
      <c r="BR48" s="3">
        <f t="shared" si="11"/>
        <v>6.3231035528294413E-2</v>
      </c>
      <c r="BT48" s="1">
        <f t="shared" si="12"/>
        <v>-2.8735379289434113</v>
      </c>
      <c r="BV48">
        <f t="shared" si="13"/>
        <v>1.2767152374957969</v>
      </c>
      <c r="BX48" s="2">
        <f t="shared" si="14"/>
        <v>0.6255904663729408</v>
      </c>
      <c r="BY48" s="3">
        <f t="shared" si="29"/>
        <v>-0.68803110083647256</v>
      </c>
      <c r="BZ48" s="3">
        <f t="shared" si="15"/>
        <v>-0.2007674752240827</v>
      </c>
      <c r="CA48">
        <v>0.8</v>
      </c>
    </row>
    <row r="49" spans="1:79" x14ac:dyDescent="0.35">
      <c r="A49">
        <f t="shared" si="16"/>
        <v>2.3999999999999995</v>
      </c>
      <c r="B49">
        <v>3</v>
      </c>
      <c r="C49" s="3">
        <f t="shared" si="17"/>
        <v>1.103501228154628E-2</v>
      </c>
      <c r="E49" s="1">
        <f t="shared" si="18"/>
        <v>-2.9779299754369073</v>
      </c>
      <c r="G49">
        <f t="shared" si="0"/>
        <v>9.7643630732447029E-2</v>
      </c>
      <c r="I49" s="2">
        <f t="shared" si="19"/>
        <v>0.23434471375787283</v>
      </c>
      <c r="J49" s="3">
        <f t="shared" si="1"/>
        <v>-4.611163986274236</v>
      </c>
      <c r="K49" s="3">
        <f t="shared" si="2"/>
        <v>-1.345537651194822</v>
      </c>
      <c r="L49">
        <f t="shared" si="3"/>
        <v>2.3999999999999995</v>
      </c>
      <c r="M49" s="2">
        <f t="shared" si="4"/>
        <v>0.23434471375787283</v>
      </c>
      <c r="N49" s="2">
        <f>+'Figure 2'!N49</f>
        <v>0</v>
      </c>
      <c r="R49" s="3"/>
      <c r="T49" s="1"/>
      <c r="X49" s="2"/>
      <c r="AB49">
        <f t="shared" si="20"/>
        <v>0.52000000000000024</v>
      </c>
      <c r="AC49">
        <v>3</v>
      </c>
      <c r="AD49" s="3">
        <f t="shared" si="21"/>
        <v>5.2877246588908321E-2</v>
      </c>
      <c r="AF49" s="1">
        <f t="shared" si="22"/>
        <v>-2.8942455068221835</v>
      </c>
      <c r="AH49">
        <f t="shared" si="5"/>
        <v>1.0465868181758595</v>
      </c>
      <c r="AJ49" s="2">
        <f t="shared" si="23"/>
        <v>0.54422514545144718</v>
      </c>
      <c r="AM49">
        <f t="shared" si="6"/>
        <v>2.3999999999999995</v>
      </c>
      <c r="AN49" s="3">
        <f t="shared" si="7"/>
        <v>1345.537651194822</v>
      </c>
      <c r="AO49" s="3">
        <f t="shared" si="8"/>
        <v>1117.7958157589615</v>
      </c>
      <c r="AS49" s="3"/>
      <c r="AU49" s="1"/>
      <c r="AW49">
        <f t="shared" si="24"/>
        <v>2.3999999999999995</v>
      </c>
      <c r="AX49">
        <v>3</v>
      </c>
      <c r="AY49" s="3">
        <f t="shared" si="30"/>
        <v>1.7712031950556623E-2</v>
      </c>
      <c r="BA49" s="1">
        <f t="shared" si="25"/>
        <v>-2.9645759360988868</v>
      </c>
      <c r="BC49">
        <f t="shared" si="9"/>
        <v>0.15672543565661651</v>
      </c>
      <c r="BE49" s="2">
        <f t="shared" si="26"/>
        <v>0.37614104557587952</v>
      </c>
      <c r="BF49" s="3">
        <f t="shared" si="27"/>
        <v>-3.8306916235742339</v>
      </c>
      <c r="BG49" s="3">
        <f t="shared" si="10"/>
        <v>-1.1177958157589614</v>
      </c>
      <c r="BH49">
        <v>0.8</v>
      </c>
      <c r="BP49">
        <f t="shared" si="28"/>
        <v>0.50000000000000022</v>
      </c>
      <c r="BQ49">
        <v>3</v>
      </c>
      <c r="BR49" s="3">
        <f t="shared" si="11"/>
        <v>6.2600058271108636E-2</v>
      </c>
      <c r="BT49" s="1">
        <f t="shared" si="12"/>
        <v>-2.8747998834577828</v>
      </c>
      <c r="BV49">
        <f t="shared" si="13"/>
        <v>1.2555485020575352</v>
      </c>
      <c r="BX49" s="2">
        <f t="shared" si="14"/>
        <v>0.62777425102876794</v>
      </c>
      <c r="BY49" s="3">
        <f t="shared" si="29"/>
        <v>-0.71410095368862336</v>
      </c>
      <c r="BZ49" s="3">
        <f t="shared" si="15"/>
        <v>-0.2083746582863403</v>
      </c>
      <c r="CA49">
        <v>0.8</v>
      </c>
    </row>
    <row r="50" spans="1:79" x14ac:dyDescent="0.35">
      <c r="A50">
        <f t="shared" si="16"/>
        <v>2.4499999999999993</v>
      </c>
      <c r="B50">
        <v>3</v>
      </c>
      <c r="C50" s="3">
        <f t="shared" si="17"/>
        <v>1.0720878928600824E-2</v>
      </c>
      <c r="E50" s="1">
        <f t="shared" si="18"/>
        <v>-2.9785582421427983</v>
      </c>
      <c r="G50">
        <f t="shared" si="0"/>
        <v>9.3489171758537937E-2</v>
      </c>
      <c r="I50" s="2">
        <f t="shared" si="19"/>
        <v>0.22904847080841789</v>
      </c>
      <c r="J50" s="3">
        <f t="shared" si="1"/>
        <v>-4.6432286060544614</v>
      </c>
      <c r="K50" s="3">
        <f t="shared" si="2"/>
        <v>-1.3548941072466918</v>
      </c>
      <c r="L50">
        <f t="shared" si="3"/>
        <v>2.4499999999999993</v>
      </c>
      <c r="M50" s="2">
        <f t="shared" si="4"/>
        <v>0.22904847080841789</v>
      </c>
      <c r="N50" s="2">
        <f>+'Figure 2'!N50</f>
        <v>0</v>
      </c>
      <c r="R50" s="3"/>
      <c r="T50" s="1"/>
      <c r="X50" s="2"/>
      <c r="AB50">
        <f t="shared" si="20"/>
        <v>0.53000000000000025</v>
      </c>
      <c r="AC50">
        <v>3</v>
      </c>
      <c r="AD50" s="3">
        <f t="shared" si="21"/>
        <v>5.2224279354087098E-2</v>
      </c>
      <c r="AF50" s="1">
        <f t="shared" si="22"/>
        <v>-2.895551441291826</v>
      </c>
      <c r="AH50">
        <f t="shared" si="5"/>
        <v>1.0269068263841243</v>
      </c>
      <c r="AJ50" s="6">
        <f t="shared" si="23"/>
        <v>0.54426061798358616</v>
      </c>
      <c r="AM50">
        <f t="shared" si="6"/>
        <v>2.4499999999999993</v>
      </c>
      <c r="AN50" s="3">
        <f t="shared" si="7"/>
        <v>1354.8941072466919</v>
      </c>
      <c r="AO50" s="3">
        <f t="shared" si="8"/>
        <v>1129.4955609510037</v>
      </c>
      <c r="AS50" s="3"/>
      <c r="AU50" s="1"/>
      <c r="AW50">
        <f t="shared" si="24"/>
        <v>2.4499999999999993</v>
      </c>
      <c r="AX50">
        <v>3</v>
      </c>
      <c r="AY50" s="3">
        <f t="shared" si="30"/>
        <v>1.7310185907496289E-2</v>
      </c>
      <c r="BA50" s="1">
        <f t="shared" si="25"/>
        <v>-2.9653796281850071</v>
      </c>
      <c r="BC50">
        <f t="shared" si="9"/>
        <v>0.15094983855855823</v>
      </c>
      <c r="BE50" s="2">
        <f t="shared" si="26"/>
        <v>0.36982710446846756</v>
      </c>
      <c r="BF50" s="3">
        <f t="shared" si="27"/>
        <v>-3.870786706480478</v>
      </c>
      <c r="BG50" s="3">
        <f t="shared" si="10"/>
        <v>-1.1294955609510036</v>
      </c>
      <c r="BH50">
        <v>0.8</v>
      </c>
      <c r="BP50">
        <f t="shared" si="28"/>
        <v>0.51000000000000023</v>
      </c>
      <c r="BQ50">
        <v>3</v>
      </c>
      <c r="BR50" s="3">
        <f t="shared" si="11"/>
        <v>6.1979095119043821E-2</v>
      </c>
      <c r="BT50" s="1">
        <f t="shared" si="12"/>
        <v>-2.876041809761912</v>
      </c>
      <c r="BV50">
        <f t="shared" si="13"/>
        <v>1.2348616401698234</v>
      </c>
      <c r="BX50" s="2">
        <f t="shared" si="14"/>
        <v>0.62977943648661017</v>
      </c>
      <c r="BY50" s="3">
        <f t="shared" si="29"/>
        <v>-0.74021295112005614</v>
      </c>
      <c r="BZ50" s="3">
        <f t="shared" si="15"/>
        <v>-0.21599413913683238</v>
      </c>
      <c r="CA50">
        <v>0.8</v>
      </c>
    </row>
    <row r="51" spans="1:79" x14ac:dyDescent="0.35">
      <c r="A51">
        <f t="shared" si="16"/>
        <v>2.4999999999999991</v>
      </c>
      <c r="B51">
        <v>3</v>
      </c>
      <c r="C51" s="3">
        <f t="shared" si="17"/>
        <v>1.0419924974262782E-2</v>
      </c>
      <c r="E51" s="1">
        <f t="shared" si="18"/>
        <v>-2.9791601500514742</v>
      </c>
      <c r="G51">
        <f t="shared" si="0"/>
        <v>8.9566697957341679E-2</v>
      </c>
      <c r="I51" s="2">
        <f t="shared" si="19"/>
        <v>0.22391674489335411</v>
      </c>
      <c r="J51" s="3">
        <f t="shared" si="1"/>
        <v>-4.6741146816748795</v>
      </c>
      <c r="K51" s="3">
        <f t="shared" si="2"/>
        <v>-1.36390666411273</v>
      </c>
      <c r="L51">
        <f t="shared" si="3"/>
        <v>2.4999999999999991</v>
      </c>
      <c r="M51" s="2">
        <f t="shared" si="4"/>
        <v>0.22391674489335411</v>
      </c>
      <c r="N51" s="2">
        <f>+'Figure 2'!N51</f>
        <v>0</v>
      </c>
      <c r="R51" s="3"/>
      <c r="T51" s="1"/>
      <c r="X51" s="2"/>
      <c r="AB51">
        <f t="shared" si="20"/>
        <v>0.54000000000000026</v>
      </c>
      <c r="AC51">
        <v>3</v>
      </c>
      <c r="AD51" s="3">
        <f t="shared" si="21"/>
        <v>5.1583116037942071E-2</v>
      </c>
      <c r="AF51" s="1">
        <f t="shared" si="22"/>
        <v>-2.8968337679241154</v>
      </c>
      <c r="AH51">
        <f t="shared" si="5"/>
        <v>1.0077130168840824</v>
      </c>
      <c r="AJ51" s="2">
        <f t="shared" si="23"/>
        <v>0.54416502911740472</v>
      </c>
      <c r="AM51">
        <f t="shared" si="6"/>
        <v>2.4999999999999991</v>
      </c>
      <c r="AN51" s="3">
        <f t="shared" si="7"/>
        <v>1363.9066641127299</v>
      </c>
      <c r="AO51" s="3">
        <f t="shared" si="8"/>
        <v>1140.8400107921555</v>
      </c>
      <c r="AS51" s="3"/>
      <c r="AU51" s="1"/>
      <c r="AW51">
        <f t="shared" si="24"/>
        <v>2.4999999999999991</v>
      </c>
      <c r="AX51">
        <v>3</v>
      </c>
      <c r="AY51" s="3">
        <f t="shared" si="30"/>
        <v>1.6922890436606629E-2</v>
      </c>
      <c r="BA51" s="1">
        <f t="shared" si="25"/>
        <v>-2.9661542191267869</v>
      </c>
      <c r="BC51">
        <f t="shared" si="9"/>
        <v>0.1454643310815173</v>
      </c>
      <c r="BE51" s="2">
        <f t="shared" si="26"/>
        <v>0.3636608277037931</v>
      </c>
      <c r="BF51" s="3">
        <f t="shared" si="27"/>
        <v>-3.9096641905145835</v>
      </c>
      <c r="BG51" s="3">
        <f t="shared" si="10"/>
        <v>-1.1408400107921555</v>
      </c>
      <c r="BH51">
        <v>0.8</v>
      </c>
      <c r="BP51">
        <f t="shared" si="28"/>
        <v>0.52000000000000024</v>
      </c>
      <c r="BQ51">
        <v>3</v>
      </c>
      <c r="BR51" s="3">
        <f t="shared" si="11"/>
        <v>6.1367930433015777E-2</v>
      </c>
      <c r="BT51" s="1">
        <f t="shared" si="12"/>
        <v>-2.8772641391339682</v>
      </c>
      <c r="BV51">
        <f t="shared" si="13"/>
        <v>1.2146409125508417</v>
      </c>
      <c r="BX51" s="2">
        <f t="shared" si="14"/>
        <v>0.63161327452643801</v>
      </c>
      <c r="BY51" s="3">
        <f t="shared" si="29"/>
        <v>-0.76635522691399505</v>
      </c>
      <c r="BZ51" s="3">
        <f t="shared" si="15"/>
        <v>-0.22362245521350374</v>
      </c>
      <c r="CA51">
        <v>0.8</v>
      </c>
    </row>
    <row r="52" spans="1:79" x14ac:dyDescent="0.35">
      <c r="A52">
        <f t="shared" si="16"/>
        <v>2.5499999999999989</v>
      </c>
      <c r="B52">
        <v>3</v>
      </c>
      <c r="C52" s="3">
        <f t="shared" si="17"/>
        <v>1.0131425820304451E-2</v>
      </c>
      <c r="E52" s="1">
        <f t="shared" si="18"/>
        <v>-2.9797371483593911</v>
      </c>
      <c r="G52">
        <f t="shared" si="0"/>
        <v>8.5860266423622392E-2</v>
      </c>
      <c r="I52" s="2">
        <f t="shared" si="19"/>
        <v>0.21894367938023701</v>
      </c>
      <c r="J52" s="3">
        <f t="shared" si="1"/>
        <v>-4.7038777713683917</v>
      </c>
      <c r="K52" s="3">
        <f t="shared" si="2"/>
        <v>-1.3725915336852965</v>
      </c>
      <c r="R52" s="3"/>
      <c r="T52" s="1"/>
      <c r="X52" s="2"/>
      <c r="AB52">
        <f t="shared" si="20"/>
        <v>0.55000000000000027</v>
      </c>
      <c r="AC52">
        <v>3</v>
      </c>
      <c r="AD52" s="3">
        <f t="shared" si="21"/>
        <v>5.0953479158263183E-2</v>
      </c>
      <c r="AF52" s="1">
        <f t="shared" si="22"/>
        <v>-2.8980930416834734</v>
      </c>
      <c r="AH52">
        <f t="shared" si="5"/>
        <v>0.9889905938557082</v>
      </c>
      <c r="AJ52" s="2">
        <f t="shared" si="23"/>
        <v>0.54394482662063981</v>
      </c>
      <c r="AM52">
        <f t="shared" si="6"/>
        <v>2.5499999999999989</v>
      </c>
      <c r="AN52" s="3">
        <f t="shared" si="7"/>
        <v>1372.5915336852966</v>
      </c>
      <c r="AO52" s="3">
        <f t="shared" si="8"/>
        <v>1151.8431960901187</v>
      </c>
      <c r="AS52" s="3"/>
      <c r="AU52" s="1"/>
      <c r="AW52">
        <f t="shared" si="24"/>
        <v>2.5499999999999989</v>
      </c>
      <c r="AX52">
        <v>3</v>
      </c>
      <c r="AY52" s="3">
        <f t="shared" si="30"/>
        <v>1.654942853791656E-2</v>
      </c>
      <c r="BA52" s="1">
        <f t="shared" si="25"/>
        <v>-2.9669011429241672</v>
      </c>
      <c r="BC52">
        <f t="shared" si="9"/>
        <v>0.14025057959527321</v>
      </c>
      <c r="BE52" s="2">
        <f t="shared" si="26"/>
        <v>0.35763897796794653</v>
      </c>
      <c r="BF52" s="3">
        <f t="shared" si="27"/>
        <v>-3.9473721593218603</v>
      </c>
      <c r="BG52" s="3">
        <f t="shared" si="10"/>
        <v>-1.1518431960901188</v>
      </c>
      <c r="BH52">
        <v>0.8</v>
      </c>
      <c r="BP52">
        <f t="shared" si="28"/>
        <v>0.53000000000000025</v>
      </c>
      <c r="BQ52">
        <v>3</v>
      </c>
      <c r="BR52" s="3">
        <f t="shared" si="11"/>
        <v>6.0766354391143217E-2</v>
      </c>
      <c r="BT52" s="1">
        <f t="shared" si="12"/>
        <v>-2.8784672912177136</v>
      </c>
      <c r="BV52">
        <f t="shared" si="13"/>
        <v>1.1948730535016623</v>
      </c>
      <c r="BX52" s="2">
        <f t="shared" si="14"/>
        <v>0.63328271835588135</v>
      </c>
      <c r="BY52" s="3">
        <f t="shared" si="29"/>
        <v>-0.79251656044276864</v>
      </c>
      <c r="BZ52" s="3">
        <f t="shared" si="15"/>
        <v>-0.23125633233719989</v>
      </c>
      <c r="CA52">
        <v>0.8</v>
      </c>
    </row>
    <row r="53" spans="1:79" x14ac:dyDescent="0.35">
      <c r="A53">
        <f t="shared" si="16"/>
        <v>2.5999999999999988</v>
      </c>
      <c r="B53">
        <v>3</v>
      </c>
      <c r="C53" s="3">
        <f t="shared" si="17"/>
        <v>9.8547058251860949E-3</v>
      </c>
      <c r="E53" s="1">
        <f t="shared" si="18"/>
        <v>-2.9802905883496278</v>
      </c>
      <c r="G53">
        <f t="shared" si="0"/>
        <v>8.2355229097423266E-2</v>
      </c>
      <c r="I53" s="2">
        <f t="shared" si="19"/>
        <v>0.21412359565330039</v>
      </c>
      <c r="J53" s="3">
        <f t="shared" si="1"/>
        <v>-4.7325703156829597</v>
      </c>
      <c r="K53" s="3">
        <f t="shared" si="2"/>
        <v>-1.3809640181162877</v>
      </c>
      <c r="R53" s="3"/>
      <c r="T53" s="1"/>
      <c r="X53" s="2"/>
      <c r="AB53">
        <f t="shared" si="20"/>
        <v>0.56000000000000028</v>
      </c>
      <c r="AC53">
        <v>3</v>
      </c>
      <c r="AD53" s="3">
        <f t="shared" si="21"/>
        <v>5.0335099175624579E-2</v>
      </c>
      <c r="AF53" s="1">
        <f t="shared" si="22"/>
        <v>-2.8993298016487508</v>
      </c>
      <c r="AH53">
        <f t="shared" si="5"/>
        <v>0.97072529403760599</v>
      </c>
      <c r="AJ53" s="2">
        <f t="shared" si="23"/>
        <v>0.5436061646610596</v>
      </c>
      <c r="AM53">
        <f t="shared" si="6"/>
        <v>2.5999999999999988</v>
      </c>
      <c r="AN53" s="3">
        <f t="shared" si="7"/>
        <v>1380.9640181162877</v>
      </c>
      <c r="AO53" s="3">
        <f t="shared" si="8"/>
        <v>1162.5185030546595</v>
      </c>
      <c r="AS53" s="3"/>
      <c r="AU53" s="1"/>
      <c r="AW53">
        <f t="shared" si="24"/>
        <v>2.5999999999999988</v>
      </c>
      <c r="AX53">
        <v>3</v>
      </c>
      <c r="AY53" s="3">
        <f t="shared" si="30"/>
        <v>1.618912760751131E-2</v>
      </c>
      <c r="BA53" s="1">
        <f t="shared" si="25"/>
        <v>-2.9676217447849775</v>
      </c>
      <c r="BC53">
        <f t="shared" si="9"/>
        <v>0.13529164001999389</v>
      </c>
      <c r="BE53" s="2">
        <f t="shared" si="26"/>
        <v>0.35175826405198396</v>
      </c>
      <c r="BF53" s="3">
        <f t="shared" si="27"/>
        <v>-3.9839564875074007</v>
      </c>
      <c r="BG53" s="3">
        <f t="shared" si="10"/>
        <v>-1.1625185030546594</v>
      </c>
      <c r="BH53">
        <v>0.8</v>
      </c>
      <c r="BP53">
        <f t="shared" si="28"/>
        <v>0.54000000000000026</v>
      </c>
      <c r="BQ53">
        <v>3</v>
      </c>
      <c r="BR53" s="3">
        <f t="shared" si="11"/>
        <v>6.017416280143608E-2</v>
      </c>
      <c r="BT53" s="1">
        <f t="shared" si="12"/>
        <v>-2.8796516743971283</v>
      </c>
      <c r="BV53">
        <f t="shared" si="13"/>
        <v>1.175545251870912</v>
      </c>
      <c r="BX53" s="2">
        <f t="shared" si="14"/>
        <v>0.63479443601029273</v>
      </c>
      <c r="BY53" s="3">
        <f t="shared" si="29"/>
        <v>-0.81868634461161882</v>
      </c>
      <c r="BZ53" s="3">
        <f t="shared" si="15"/>
        <v>-0.23889267535767036</v>
      </c>
      <c r="CA53">
        <v>0.8</v>
      </c>
    </row>
    <row r="54" spans="1:79" x14ac:dyDescent="0.35">
      <c r="A54">
        <f t="shared" si="16"/>
        <v>2.6499999999999986</v>
      </c>
      <c r="B54">
        <v>3</v>
      </c>
      <c r="C54" s="3">
        <f t="shared" si="17"/>
        <v>9.5891344008382975E-3</v>
      </c>
      <c r="E54" s="1">
        <f t="shared" si="18"/>
        <v>-2.9808217311983229</v>
      </c>
      <c r="G54">
        <f t="shared" si="0"/>
        <v>7.903811190389598E-2</v>
      </c>
      <c r="I54" s="2">
        <f t="shared" si="19"/>
        <v>0.20945099654532423</v>
      </c>
      <c r="J54" s="3">
        <f t="shared" si="1"/>
        <v>-4.760241833876611</v>
      </c>
      <c r="K54" s="3">
        <f t="shared" si="2"/>
        <v>-1.3890385671251952</v>
      </c>
      <c r="R54" s="3"/>
      <c r="T54" s="1"/>
      <c r="X54" s="2"/>
      <c r="AB54">
        <f t="shared" si="20"/>
        <v>0.57000000000000028</v>
      </c>
      <c r="AC54">
        <v>3</v>
      </c>
      <c r="AD54" s="3">
        <f t="shared" si="21"/>
        <v>4.9727714228114388E-2</v>
      </c>
      <c r="AF54" s="1">
        <f t="shared" si="22"/>
        <v>-2.900544571543771</v>
      </c>
      <c r="AH54">
        <f t="shared" si="5"/>
        <v>0.95290336468332559</v>
      </c>
      <c r="AJ54" s="2">
        <f t="shared" si="23"/>
        <v>0.54315491786949588</v>
      </c>
      <c r="AM54">
        <f t="shared" si="6"/>
        <v>2.6499999999999986</v>
      </c>
      <c r="AN54" s="3">
        <f t="shared" si="7"/>
        <v>1389.0385671251952</v>
      </c>
      <c r="AO54" s="3">
        <f t="shared" si="8"/>
        <v>1172.8787036982742</v>
      </c>
      <c r="AS54" s="3"/>
      <c r="AU54" s="1"/>
      <c r="AW54">
        <f t="shared" si="24"/>
        <v>2.6499999999999986</v>
      </c>
      <c r="AX54">
        <v>3</v>
      </c>
      <c r="AY54" s="3">
        <f t="shared" si="30"/>
        <v>1.5841356145012135E-2</v>
      </c>
      <c r="BA54" s="1">
        <f t="shared" si="25"/>
        <v>-2.9683172877099757</v>
      </c>
      <c r="BC54">
        <f t="shared" si="9"/>
        <v>0.13057183551306584</v>
      </c>
      <c r="BE54" s="2">
        <f t="shared" si="26"/>
        <v>0.3460153641096243</v>
      </c>
      <c r="BF54" s="3">
        <f t="shared" si="27"/>
        <v>-4.0194609448193086</v>
      </c>
      <c r="BG54" s="3">
        <f t="shared" si="10"/>
        <v>-1.1728787036982742</v>
      </c>
      <c r="BH54">
        <v>0.8</v>
      </c>
      <c r="BP54">
        <f t="shared" si="28"/>
        <v>0.55000000000000027</v>
      </c>
      <c r="BQ54">
        <v>3</v>
      </c>
      <c r="BR54" s="3">
        <f t="shared" si="11"/>
        <v>5.9591156921450845E-2</v>
      </c>
      <c r="BT54" s="1">
        <f t="shared" si="12"/>
        <v>-2.8808176861570982</v>
      </c>
      <c r="BV54">
        <f t="shared" si="13"/>
        <v>1.1566451328915153</v>
      </c>
      <c r="BX54" s="2">
        <f t="shared" si="14"/>
        <v>0.63615482309033367</v>
      </c>
      <c r="BY54" s="3">
        <f t="shared" si="29"/>
        <v>-0.84485455542987475</v>
      </c>
      <c r="BZ54" s="3">
        <f t="shared" si="15"/>
        <v>-0.24652855927443745</v>
      </c>
      <c r="CA54">
        <v>0.8</v>
      </c>
    </row>
    <row r="55" spans="1:79" x14ac:dyDescent="0.35">
      <c r="A55">
        <f t="shared" si="16"/>
        <v>2.6999999999999984</v>
      </c>
      <c r="B55">
        <v>3</v>
      </c>
      <c r="C55" s="3">
        <f t="shared" si="17"/>
        <v>9.3341224665503281E-3</v>
      </c>
      <c r="E55" s="1">
        <f t="shared" si="18"/>
        <v>-2.9813317550668992</v>
      </c>
      <c r="G55">
        <f t="shared" si="0"/>
        <v>7.5896506596261293E-2</v>
      </c>
      <c r="I55" s="2">
        <f t="shared" si="19"/>
        <v>0.20492056780990536</v>
      </c>
      <c r="J55" s="3">
        <f t="shared" si="1"/>
        <v>-4.7869391072942751</v>
      </c>
      <c r="K55" s="3">
        <f t="shared" si="2"/>
        <v>-1.3968288315084696</v>
      </c>
      <c r="R55" s="3"/>
      <c r="T55" s="1"/>
      <c r="X55" s="2"/>
      <c r="AB55">
        <f t="shared" si="20"/>
        <v>0.58000000000000029</v>
      </c>
      <c r="AC55">
        <v>3</v>
      </c>
      <c r="AD55" s="3">
        <f t="shared" si="21"/>
        <v>4.9131069876084975E-2</v>
      </c>
      <c r="AF55" s="1">
        <f t="shared" si="22"/>
        <v>-2.9017378602478301</v>
      </c>
      <c r="AH55">
        <f t="shared" si="5"/>
        <v>0.93551154254557989</v>
      </c>
      <c r="AJ55" s="2">
        <f t="shared" si="23"/>
        <v>0.54259669467643656</v>
      </c>
      <c r="AM55">
        <f t="shared" si="6"/>
        <v>2.6999999999999984</v>
      </c>
      <c r="AN55" s="3">
        <f t="shared" si="7"/>
        <v>1396.8288315084696</v>
      </c>
      <c r="AO55" s="3">
        <f t="shared" si="8"/>
        <v>1182.9359851935042</v>
      </c>
      <c r="AS55" s="3"/>
      <c r="AU55" s="1"/>
      <c r="AW55">
        <f t="shared" si="24"/>
        <v>2.6999999999999984</v>
      </c>
      <c r="AX55">
        <v>3</v>
      </c>
      <c r="AY55" s="3">
        <f t="shared" si="30"/>
        <v>1.550552074430318E-2</v>
      </c>
      <c r="BA55" s="1">
        <f t="shared" si="25"/>
        <v>-2.9689889585113938</v>
      </c>
      <c r="BC55">
        <f t="shared" si="9"/>
        <v>0.12607664637631388</v>
      </c>
      <c r="BE55" s="2">
        <f t="shared" si="26"/>
        <v>0.34040694521604731</v>
      </c>
      <c r="BF55" s="3">
        <f t="shared" si="27"/>
        <v>-4.0539272967563544</v>
      </c>
      <c r="BG55" s="3">
        <f t="shared" si="10"/>
        <v>-1.1829359851935042</v>
      </c>
      <c r="BH55">
        <v>0.8</v>
      </c>
      <c r="BP55">
        <f t="shared" si="28"/>
        <v>0.56000000000000028</v>
      </c>
      <c r="BQ55">
        <v>3</v>
      </c>
      <c r="BR55" s="3">
        <f t="shared" si="11"/>
        <v>5.9017143284620294E-2</v>
      </c>
      <c r="BT55" s="1">
        <f t="shared" si="12"/>
        <v>-2.8819657134307599</v>
      </c>
      <c r="BV55">
        <f t="shared" si="13"/>
        <v>1.1381607408447443</v>
      </c>
      <c r="BX55" s="2">
        <f t="shared" si="14"/>
        <v>0.63737001487305711</v>
      </c>
      <c r="BY55" s="3">
        <f t="shared" si="29"/>
        <v>-0.87101172312409325</v>
      </c>
      <c r="BZ55" s="3">
        <f t="shared" si="15"/>
        <v>-0.25416122080761039</v>
      </c>
      <c r="CA55">
        <v>0.8</v>
      </c>
    </row>
    <row r="56" spans="1:79" x14ac:dyDescent="0.35">
      <c r="A56">
        <f t="shared" si="16"/>
        <v>2.7499999999999982</v>
      </c>
      <c r="B56">
        <v>3</v>
      </c>
      <c r="C56" s="3">
        <f t="shared" si="17"/>
        <v>9.0891192232300574E-3</v>
      </c>
      <c r="E56" s="1">
        <f t="shared" si="18"/>
        <v>-2.9818217615535394</v>
      </c>
      <c r="G56">
        <f t="shared" si="0"/>
        <v>7.2918973821567049E-2</v>
      </c>
      <c r="I56" s="2">
        <f t="shared" si="19"/>
        <v>0.20052717800930925</v>
      </c>
      <c r="J56" s="3">
        <f t="shared" si="1"/>
        <v>-4.812706350533869</v>
      </c>
      <c r="K56" s="3">
        <f t="shared" si="2"/>
        <v>-1.4043477130857831</v>
      </c>
      <c r="R56" s="3"/>
      <c r="T56" s="1"/>
      <c r="X56" s="2"/>
      <c r="AB56">
        <f t="shared" si="20"/>
        <v>0.5900000000000003</v>
      </c>
      <c r="AC56">
        <v>3</v>
      </c>
      <c r="AD56" s="3">
        <f t="shared" si="21"/>
        <v>4.8544918856506213E-2</v>
      </c>
      <c r="AF56" s="1">
        <f t="shared" si="22"/>
        <v>-2.9029101622869873</v>
      </c>
      <c r="AH56">
        <f t="shared" si="5"/>
        <v>0.91853703383521323</v>
      </c>
      <c r="AJ56" s="2">
        <f t="shared" si="23"/>
        <v>0.54193684996277613</v>
      </c>
      <c r="AM56">
        <f t="shared" si="6"/>
        <v>2.7499999999999982</v>
      </c>
      <c r="AN56" s="3">
        <f t="shared" si="7"/>
        <v>1404.3477130857832</v>
      </c>
      <c r="AO56" s="3">
        <f t="shared" si="8"/>
        <v>1192.7019781276472</v>
      </c>
      <c r="AS56" s="3"/>
      <c r="AU56" s="1"/>
      <c r="AW56">
        <f t="shared" si="24"/>
        <v>2.7499999999999982</v>
      </c>
      <c r="AX56">
        <v>3</v>
      </c>
      <c r="AY56" s="3">
        <f t="shared" si="30"/>
        <v>1.5181063339879614E-2</v>
      </c>
      <c r="BA56" s="1">
        <f t="shared" si="25"/>
        <v>-2.9696378733202411</v>
      </c>
      <c r="BC56">
        <f t="shared" si="9"/>
        <v>0.12179261082140758</v>
      </c>
      <c r="BE56" s="2">
        <f t="shared" si="26"/>
        <v>0.33492967975887061</v>
      </c>
      <c r="BF56" s="3">
        <f t="shared" si="27"/>
        <v>-4.0873954013970089</v>
      </c>
      <c r="BG56" s="3">
        <f t="shared" si="10"/>
        <v>-1.1927019781276471</v>
      </c>
      <c r="BH56">
        <v>0.8</v>
      </c>
      <c r="BP56">
        <f t="shared" si="28"/>
        <v>0.57000000000000028</v>
      </c>
      <c r="BQ56">
        <v>3</v>
      </c>
      <c r="BR56" s="3">
        <f t="shared" si="11"/>
        <v>5.8451933532979491E-2</v>
      </c>
      <c r="BT56" s="1">
        <f t="shared" si="12"/>
        <v>-2.8830961329340412</v>
      </c>
      <c r="BV56">
        <f t="shared" si="13"/>
        <v>1.1200805225093553</v>
      </c>
      <c r="BX56" s="2">
        <f t="shared" si="14"/>
        <v>0.63844589783033279</v>
      </c>
      <c r="BY56" s="3">
        <f t="shared" si="29"/>
        <v>-0.89714890471074282</v>
      </c>
      <c r="BZ56" s="3">
        <f t="shared" si="15"/>
        <v>-0.26178805039459474</v>
      </c>
      <c r="CA56">
        <v>0.8</v>
      </c>
    </row>
    <row r="57" spans="1:79" x14ac:dyDescent="0.35">
      <c r="A57">
        <f t="shared" si="16"/>
        <v>2.799999999999998</v>
      </c>
      <c r="B57">
        <v>3</v>
      </c>
      <c r="C57" s="3">
        <f t="shared" si="17"/>
        <v>8.8536092154840925E-3</v>
      </c>
      <c r="E57" s="1">
        <f t="shared" si="18"/>
        <v>-2.9822927815690319</v>
      </c>
      <c r="G57">
        <f t="shared" si="0"/>
        <v>7.0094956117852381E-2</v>
      </c>
      <c r="I57" s="2">
        <f t="shared" si="19"/>
        <v>0.19626587712998653</v>
      </c>
      <c r="J57" s="3">
        <f t="shared" si="1"/>
        <v>-4.8375853711809409</v>
      </c>
      <c r="K57" s="3">
        <f t="shared" si="2"/>
        <v>-1.4116074113105985</v>
      </c>
      <c r="R57" s="3"/>
      <c r="T57" s="1"/>
      <c r="X57" s="2"/>
      <c r="AB57">
        <f t="shared" si="20"/>
        <v>0.60000000000000031</v>
      </c>
      <c r="AC57">
        <v>3</v>
      </c>
      <c r="AD57" s="3">
        <f t="shared" si="21"/>
        <v>4.7969020846522943E-2</v>
      </c>
      <c r="AF57" s="1">
        <f t="shared" si="22"/>
        <v>-2.9040619583069538</v>
      </c>
      <c r="AH57">
        <f t="shared" si="5"/>
        <v>0.90196749510477658</v>
      </c>
      <c r="AJ57" s="2">
        <f t="shared" si="23"/>
        <v>0.54118049706286619</v>
      </c>
      <c r="AM57">
        <f t="shared" si="6"/>
        <v>2.799999999999998</v>
      </c>
      <c r="AN57" s="3">
        <f t="shared" si="7"/>
        <v>1411.6074113105985</v>
      </c>
      <c r="AO57" s="3">
        <f t="shared" si="8"/>
        <v>1202.1877836201684</v>
      </c>
      <c r="AS57" s="3"/>
      <c r="AU57" s="1"/>
      <c r="AW57">
        <f t="shared" si="24"/>
        <v>2.799999999999998</v>
      </c>
      <c r="AX57">
        <v>3</v>
      </c>
      <c r="AY57" s="3">
        <f t="shared" si="30"/>
        <v>1.4867458684193811E-2</v>
      </c>
      <c r="BA57" s="1">
        <f t="shared" si="25"/>
        <v>-2.9702650826316126</v>
      </c>
      <c r="BC57">
        <f t="shared" si="9"/>
        <v>0.11770723539841343</v>
      </c>
      <c r="BE57" s="2">
        <f t="shared" si="26"/>
        <v>0.32958025911555738</v>
      </c>
      <c r="BF57" s="3">
        <f t="shared" si="27"/>
        <v>-4.1199033023309406</v>
      </c>
      <c r="BG57" s="3">
        <f t="shared" si="10"/>
        <v>-1.2021877836201684</v>
      </c>
      <c r="BH57">
        <v>0.8</v>
      </c>
      <c r="BP57">
        <f t="shared" si="28"/>
        <v>0.58000000000000029</v>
      </c>
      <c r="BQ57">
        <v>3</v>
      </c>
      <c r="BR57" s="3">
        <f t="shared" si="11"/>
        <v>5.789534425602192E-2</v>
      </c>
      <c r="BT57" s="1">
        <f t="shared" si="12"/>
        <v>-2.8842093114879561</v>
      </c>
      <c r="BV57">
        <f t="shared" si="13"/>
        <v>1.1023933113559614</v>
      </c>
      <c r="BX57" s="2">
        <f t="shared" si="14"/>
        <v>0.639388120586458</v>
      </c>
      <c r="BY57" s="3">
        <f t="shared" si="29"/>
        <v>-0.92325765795199244</v>
      </c>
      <c r="BZ57" s="3">
        <f t="shared" si="15"/>
        <v>-0.26940658459039141</v>
      </c>
      <c r="CA57">
        <v>0.8</v>
      </c>
    </row>
    <row r="58" spans="1:79" x14ac:dyDescent="0.35">
      <c r="A58">
        <f t="shared" si="16"/>
        <v>2.8499999999999979</v>
      </c>
      <c r="B58">
        <v>3</v>
      </c>
      <c r="C58" s="3">
        <f t="shared" si="17"/>
        <v>8.6271096526289778E-3</v>
      </c>
      <c r="E58" s="1">
        <f t="shared" si="18"/>
        <v>-2.9827457806947417</v>
      </c>
      <c r="G58">
        <f t="shared" si="0"/>
        <v>6.7414699714115053E-2</v>
      </c>
      <c r="I58" s="2">
        <f t="shared" si="19"/>
        <v>0.19213189418522775</v>
      </c>
      <c r="J58" s="3">
        <f t="shared" si="1"/>
        <v>-4.861615718857748</v>
      </c>
      <c r="K58" s="3">
        <f t="shared" si="2"/>
        <v>-1.4186194667626908</v>
      </c>
      <c r="R58" s="3"/>
      <c r="T58" s="1"/>
      <c r="X58" s="2"/>
      <c r="AB58">
        <f t="shared" si="20"/>
        <v>0.61000000000000032</v>
      </c>
      <c r="AC58">
        <v>3</v>
      </c>
      <c r="AD58" s="3">
        <f t="shared" si="21"/>
        <v>4.7403142235835728E-2</v>
      </c>
      <c r="AF58" s="1">
        <f t="shared" si="22"/>
        <v>-2.9051937155283283</v>
      </c>
      <c r="AH58">
        <f t="shared" si="5"/>
        <v>0.88579101500938984</v>
      </c>
      <c r="AJ58" s="2">
        <f t="shared" si="23"/>
        <v>0.54033251915572811</v>
      </c>
      <c r="AM58">
        <f t="shared" si="6"/>
        <v>2.8499999999999979</v>
      </c>
      <c r="AN58" s="3">
        <f t="shared" si="7"/>
        <v>1418.6194667626908</v>
      </c>
      <c r="AO58" s="3">
        <f t="shared" si="8"/>
        <v>1211.4039992879034</v>
      </c>
      <c r="AS58" s="3"/>
      <c r="AU58" s="1"/>
      <c r="AW58">
        <f t="shared" si="24"/>
        <v>2.8499999999999979</v>
      </c>
      <c r="AX58">
        <v>3</v>
      </c>
      <c r="AY58" s="3">
        <f t="shared" si="30"/>
        <v>1.456421203402049E-2</v>
      </c>
      <c r="BA58" s="1">
        <f t="shared" si="25"/>
        <v>-2.9708715759319593</v>
      </c>
      <c r="BC58">
        <f t="shared" si="9"/>
        <v>0.11380891403727446</v>
      </c>
      <c r="BE58" s="2">
        <f t="shared" si="26"/>
        <v>0.32435540500623194</v>
      </c>
      <c r="BF58" s="3">
        <f t="shared" si="27"/>
        <v>-4.1514873176418892</v>
      </c>
      <c r="BG58" s="3">
        <f t="shared" si="10"/>
        <v>-1.2114039992879033</v>
      </c>
      <c r="BH58">
        <v>0.8</v>
      </c>
      <c r="BP58">
        <f t="shared" si="28"/>
        <v>0.5900000000000003</v>
      </c>
      <c r="BQ58">
        <v>3</v>
      </c>
      <c r="BR58" s="3">
        <f t="shared" si="11"/>
        <v>5.734719683543231E-2</v>
      </c>
      <c r="BT58" s="1">
        <f t="shared" si="12"/>
        <v>-2.8853056063291356</v>
      </c>
      <c r="BV58">
        <f t="shared" si="13"/>
        <v>1.0850883124490445</v>
      </c>
      <c r="BX58" s="2">
        <f t="shared" si="14"/>
        <v>0.64020210434493652</v>
      </c>
      <c r="BY58" s="3">
        <f t="shared" si="29"/>
        <v>-0.94933001662147465</v>
      </c>
      <c r="BZ58" s="3">
        <f t="shared" si="15"/>
        <v>-0.27701449885014628</v>
      </c>
      <c r="CA58">
        <v>0.8</v>
      </c>
    </row>
    <row r="59" spans="1:79" x14ac:dyDescent="0.35">
      <c r="A59">
        <f t="shared" si="16"/>
        <v>2.8999999999999977</v>
      </c>
      <c r="B59">
        <v>3</v>
      </c>
      <c r="C59" s="3">
        <f t="shared" si="17"/>
        <v>8.4091679629558352E-3</v>
      </c>
      <c r="E59" s="1">
        <f t="shared" si="18"/>
        <v>-2.9831816640740882</v>
      </c>
      <c r="G59">
        <f t="shared" si="0"/>
        <v>6.4869184145006781E-2</v>
      </c>
      <c r="I59" s="2">
        <f t="shared" si="19"/>
        <v>0.18812063402051951</v>
      </c>
      <c r="J59" s="3">
        <f t="shared" si="1"/>
        <v>-4.8848348242965915</v>
      </c>
      <c r="K59" s="3">
        <f t="shared" si="2"/>
        <v>-1.4253948017297455</v>
      </c>
      <c r="R59" s="3"/>
      <c r="T59" s="1"/>
      <c r="X59" s="2"/>
      <c r="AB59">
        <f t="shared" si="20"/>
        <v>0.62000000000000033</v>
      </c>
      <c r="AC59">
        <v>3</v>
      </c>
      <c r="AD59" s="3">
        <f t="shared" si="21"/>
        <v>4.6847055907541013E-2</v>
      </c>
      <c r="AF59" s="1">
        <f t="shared" si="22"/>
        <v>-2.9063058881849178</v>
      </c>
      <c r="AH59">
        <f t="shared" si="5"/>
        <v>0.86999609690022917</v>
      </c>
      <c r="AJ59" s="2">
        <f t="shared" si="23"/>
        <v>0.53939758007814231</v>
      </c>
      <c r="AM59">
        <f t="shared" si="6"/>
        <v>2.8999999999999977</v>
      </c>
      <c r="AN59" s="3">
        <f t="shared" si="7"/>
        <v>1425.3948017297455</v>
      </c>
      <c r="AO59" s="3">
        <f t="shared" si="8"/>
        <v>1220.3607440584551</v>
      </c>
      <c r="AS59" s="3"/>
      <c r="AU59" s="1"/>
      <c r="AW59">
        <f t="shared" si="24"/>
        <v>2.8999999999999977</v>
      </c>
      <c r="AX59">
        <v>3</v>
      </c>
      <c r="AY59" s="3">
        <f t="shared" si="30"/>
        <v>1.4270857026193155E-2</v>
      </c>
      <c r="BA59" s="1">
        <f t="shared" si="25"/>
        <v>-2.9714582859476137</v>
      </c>
      <c r="BC59">
        <f t="shared" si="9"/>
        <v>0.11008685477769777</v>
      </c>
      <c r="BE59" s="2">
        <f t="shared" si="26"/>
        <v>0.31925187885532325</v>
      </c>
      <c r="BF59" s="3">
        <f t="shared" si="27"/>
        <v>-4.1821821249433011</v>
      </c>
      <c r="BG59" s="3">
        <f t="shared" si="10"/>
        <v>-1.2203607440584552</v>
      </c>
      <c r="BH59">
        <v>0.8</v>
      </c>
      <c r="BP59">
        <f t="shared" si="28"/>
        <v>0.60000000000000031</v>
      </c>
      <c r="BQ59">
        <v>3</v>
      </c>
      <c r="BR59" s="3">
        <f t="shared" si="11"/>
        <v>5.6807317295454476E-2</v>
      </c>
      <c r="BT59" s="1">
        <f t="shared" si="12"/>
        <v>-2.8863853654090907</v>
      </c>
      <c r="BV59">
        <f t="shared" si="13"/>
        <v>1.0681550880210922</v>
      </c>
      <c r="BX59" s="2">
        <f t="shared" si="14"/>
        <v>0.64089305281265563</v>
      </c>
      <c r="BY59" s="3">
        <f t="shared" si="29"/>
        <v>-0.97535846701128914</v>
      </c>
      <c r="BZ59" s="3">
        <f t="shared" si="15"/>
        <v>-0.28460960067389418</v>
      </c>
      <c r="CA59">
        <v>0.8</v>
      </c>
    </row>
    <row r="60" spans="1:79" x14ac:dyDescent="0.35">
      <c r="A60">
        <f t="shared" si="16"/>
        <v>2.9499999999999975</v>
      </c>
      <c r="B60">
        <v>3</v>
      </c>
      <c r="C60" s="3">
        <f t="shared" si="17"/>
        <v>8.199359558391699E-3</v>
      </c>
      <c r="E60" s="1">
        <f t="shared" si="18"/>
        <v>-2.9836012808832169</v>
      </c>
      <c r="G60">
        <f t="shared" si="0"/>
        <v>6.2450058813725173E-2</v>
      </c>
      <c r="I60" s="2">
        <f t="shared" si="19"/>
        <v>0.1842276735004891</v>
      </c>
      <c r="J60" s="3">
        <f t="shared" si="1"/>
        <v>-4.9072781291094607</v>
      </c>
      <c r="K60" s="3">
        <f t="shared" si="2"/>
        <v>-1.4319437580741408</v>
      </c>
      <c r="R60" s="3"/>
      <c r="T60" s="1"/>
      <c r="X60" s="2"/>
      <c r="AB60">
        <f t="shared" si="20"/>
        <v>0.63000000000000034</v>
      </c>
      <c r="AC60">
        <v>3</v>
      </c>
      <c r="AD60" s="3">
        <f t="shared" si="21"/>
        <v>4.6300541027083114E-2</v>
      </c>
      <c r="AF60" s="1">
        <f t="shared" si="22"/>
        <v>-2.9073989179458337</v>
      </c>
      <c r="AH60">
        <f t="shared" si="5"/>
        <v>0.85457164220846327</v>
      </c>
      <c r="AJ60" s="2">
        <f t="shared" si="23"/>
        <v>0.53838013459133216</v>
      </c>
      <c r="AM60">
        <f t="shared" si="6"/>
        <v>2.9499999999999975</v>
      </c>
      <c r="AN60" s="3">
        <f t="shared" si="7"/>
        <v>1431.9437580741408</v>
      </c>
      <c r="AO60" s="3">
        <f t="shared" si="8"/>
        <v>1229.0676818437801</v>
      </c>
      <c r="AS60" s="3"/>
      <c r="AU60" s="1"/>
      <c r="AW60">
        <f t="shared" si="24"/>
        <v>2.9499999999999975</v>
      </c>
      <c r="AX60">
        <v>3</v>
      </c>
      <c r="AY60" s="3">
        <f t="shared" si="30"/>
        <v>1.3986953725123855E-2</v>
      </c>
      <c r="BA60" s="1">
        <f t="shared" si="25"/>
        <v>-2.9720260925497524</v>
      </c>
      <c r="BC60">
        <f t="shared" si="9"/>
        <v>0.10653101337224087</v>
      </c>
      <c r="BE60" s="2">
        <f t="shared" si="26"/>
        <v>0.31426648944811031</v>
      </c>
      <c r="BF60" s="3">
        <f t="shared" si="27"/>
        <v>-4.2120208425078136</v>
      </c>
      <c r="BG60" s="3">
        <f t="shared" si="10"/>
        <v>-1.22906768184378</v>
      </c>
      <c r="BH60">
        <v>0.8</v>
      </c>
      <c r="BP60">
        <f t="shared" si="28"/>
        <v>0.61000000000000032</v>
      </c>
      <c r="BQ60">
        <v>3</v>
      </c>
      <c r="BR60" s="3">
        <f t="shared" si="11"/>
        <v>5.6275536158662709E-2</v>
      </c>
      <c r="BT60" s="1">
        <f t="shared" si="12"/>
        <v>-2.8874489276826747</v>
      </c>
      <c r="BV60">
        <f t="shared" si="13"/>
        <v>1.0515835436853214</v>
      </c>
      <c r="BX60" s="2">
        <f t="shared" si="14"/>
        <v>0.64146596164804637</v>
      </c>
      <c r="BY60" s="3">
        <f t="shared" si="29"/>
        <v>-1.0013359256153986</v>
      </c>
      <c r="BZ60" s="3">
        <f t="shared" si="15"/>
        <v>-0.29218982309457331</v>
      </c>
      <c r="CA60">
        <v>0.8</v>
      </c>
    </row>
    <row r="61" spans="1:79" x14ac:dyDescent="0.35">
      <c r="A61">
        <f t="shared" si="16"/>
        <v>2.9999999999999973</v>
      </c>
      <c r="B61">
        <v>3</v>
      </c>
      <c r="C61" s="3">
        <f t="shared" si="17"/>
        <v>7.9972857891826878E-3</v>
      </c>
      <c r="E61" s="1">
        <f t="shared" si="18"/>
        <v>-2.9840054284216344</v>
      </c>
      <c r="G61">
        <f t="shared" si="0"/>
        <v>6.0149585741890332E-2</v>
      </c>
      <c r="I61" s="2">
        <f t="shared" si="19"/>
        <v>0.18044875722567083</v>
      </c>
      <c r="J61" s="3">
        <f t="shared" si="1"/>
        <v>-4.9289792068872078</v>
      </c>
      <c r="K61" s="3">
        <f t="shared" si="2"/>
        <v>-1.4382761325696873</v>
      </c>
      <c r="R61" s="3"/>
      <c r="T61" s="1"/>
      <c r="X61" s="2"/>
      <c r="AB61">
        <f t="shared" si="20"/>
        <v>0.64000000000000035</v>
      </c>
      <c r="AC61">
        <v>3</v>
      </c>
      <c r="AD61" s="3">
        <f t="shared" si="21"/>
        <v>4.5763382838985713E-2</v>
      </c>
      <c r="AF61" s="1">
        <f t="shared" si="22"/>
        <v>-2.9084732343220288</v>
      </c>
      <c r="AH61">
        <f t="shared" si="5"/>
        <v>0.83950693457980785</v>
      </c>
      <c r="AJ61" s="2">
        <f t="shared" si="23"/>
        <v>0.53728443813107729</v>
      </c>
      <c r="AM61">
        <f t="shared" si="6"/>
        <v>2.9999999999999973</v>
      </c>
      <c r="AN61" s="3">
        <f t="shared" si="7"/>
        <v>1438.2761325696874</v>
      </c>
      <c r="AO61" s="3">
        <f t="shared" si="8"/>
        <v>1237.5340440954874</v>
      </c>
      <c r="AS61" s="3"/>
      <c r="AU61" s="1"/>
      <c r="AW61">
        <f t="shared" si="24"/>
        <v>2.9999999999999973</v>
      </c>
      <c r="AX61">
        <v>3</v>
      </c>
      <c r="AY61" s="3">
        <f t="shared" si="30"/>
        <v>1.371208682634001E-2</v>
      </c>
      <c r="BA61" s="1">
        <f t="shared" si="25"/>
        <v>-2.9725758263473194</v>
      </c>
      <c r="BC61">
        <f t="shared" si="9"/>
        <v>0.10313203304260987</v>
      </c>
      <c r="BE61" s="2">
        <f t="shared" si="26"/>
        <v>0.30939609912782934</v>
      </c>
      <c r="BF61" s="3">
        <f t="shared" si="27"/>
        <v>-4.2410351065643841</v>
      </c>
      <c r="BG61" s="3">
        <f t="shared" si="10"/>
        <v>-1.2375340440954874</v>
      </c>
      <c r="BH61">
        <v>0.8</v>
      </c>
      <c r="BP61">
        <f t="shared" si="28"/>
        <v>0.62000000000000033</v>
      </c>
      <c r="BQ61">
        <v>3</v>
      </c>
      <c r="BR61" s="3">
        <f t="shared" si="11"/>
        <v>5.575168830691702E-2</v>
      </c>
      <c r="BT61" s="1">
        <f t="shared" si="12"/>
        <v>-2.8884966233861662</v>
      </c>
      <c r="BV61">
        <f t="shared" si="13"/>
        <v>1.0353639152553076</v>
      </c>
      <c r="BX61" s="2">
        <f t="shared" si="14"/>
        <v>0.64192562745829107</v>
      </c>
      <c r="BY61" s="3">
        <f t="shared" si="29"/>
        <v>-1.0272557179274555</v>
      </c>
      <c r="BZ61" s="3">
        <f t="shared" si="15"/>
        <v>-0.29975321849123154</v>
      </c>
      <c r="CA61">
        <v>0.8</v>
      </c>
    </row>
    <row r="62" spans="1:79" x14ac:dyDescent="0.35">
      <c r="A62">
        <f t="shared" si="16"/>
        <v>3.0499999999999972</v>
      </c>
      <c r="B62">
        <v>3</v>
      </c>
      <c r="C62" s="3">
        <f t="shared" si="17"/>
        <v>7.8025720704109069E-3</v>
      </c>
      <c r="E62" s="1">
        <f t="shared" si="18"/>
        <v>-2.9843948558591782</v>
      </c>
      <c r="G62">
        <f t="shared" si="0"/>
        <v>5.7960587836620323E-2</v>
      </c>
      <c r="I62" s="2">
        <f t="shared" si="19"/>
        <v>0.17677979290169182</v>
      </c>
      <c r="J62" s="3">
        <f t="shared" si="1"/>
        <v>-4.9499698762245021</v>
      </c>
      <c r="K62" s="3">
        <f t="shared" si="2"/>
        <v>-1.4444012098823096</v>
      </c>
      <c r="R62" s="3"/>
      <c r="T62" s="1"/>
      <c r="X62" s="2"/>
      <c r="AB62">
        <f t="shared" si="20"/>
        <v>0.65000000000000036</v>
      </c>
      <c r="AC62">
        <v>3</v>
      </c>
      <c r="AD62" s="3">
        <f t="shared" si="21"/>
        <v>4.5235372471045587E-2</v>
      </c>
      <c r="AF62" s="1">
        <f t="shared" si="22"/>
        <v>-2.9095292550579086</v>
      </c>
      <c r="AH62">
        <f t="shared" si="5"/>
        <v>0.82479162472206435</v>
      </c>
      <c r="AJ62" s="2">
        <f t="shared" si="23"/>
        <v>0.53611455606934211</v>
      </c>
      <c r="AN62" s="3"/>
      <c r="AS62" s="3"/>
      <c r="AU62" s="1"/>
      <c r="AW62">
        <f t="shared" si="24"/>
        <v>3.0499999999999972</v>
      </c>
      <c r="AX62">
        <v>3</v>
      </c>
      <c r="AY62" s="3">
        <f t="shared" si="30"/>
        <v>1.3445864001886685E-2</v>
      </c>
      <c r="BA62" s="1">
        <f t="shared" si="25"/>
        <v>-2.9731082719962272</v>
      </c>
      <c r="BC62">
        <f t="shared" si="9"/>
        <v>9.9881189752286714E-2</v>
      </c>
      <c r="BE62" s="2">
        <f t="shared" si="26"/>
        <v>0.3046376287444742</v>
      </c>
      <c r="BF62" s="3">
        <f t="shared" si="27"/>
        <v>-4.269255144857997</v>
      </c>
      <c r="BG62" s="3">
        <f t="shared" si="10"/>
        <v>-1.2457686512695634</v>
      </c>
      <c r="BH62">
        <v>0.8</v>
      </c>
      <c r="BP62">
        <f t="shared" si="28"/>
        <v>0.63000000000000034</v>
      </c>
      <c r="BQ62">
        <v>3</v>
      </c>
      <c r="BR62" s="3">
        <f t="shared" si="11"/>
        <v>5.5235612847291317E-2</v>
      </c>
      <c r="BT62" s="1">
        <f t="shared" si="12"/>
        <v>-2.8895287743054174</v>
      </c>
      <c r="BV62">
        <f t="shared" si="13"/>
        <v>1.0194867561415699</v>
      </c>
      <c r="BX62" s="2">
        <f t="shared" si="14"/>
        <v>0.6422766563691894</v>
      </c>
      <c r="BY62" s="3">
        <f t="shared" si="29"/>
        <v>-1.0531115582954165</v>
      </c>
      <c r="BZ62" s="3">
        <f t="shared" si="15"/>
        <v>-0.30729795271060251</v>
      </c>
      <c r="CA62">
        <v>0.8</v>
      </c>
    </row>
    <row r="63" spans="1:79" x14ac:dyDescent="0.35">
      <c r="A63">
        <f t="shared" si="16"/>
        <v>3.099999999999997</v>
      </c>
      <c r="B63">
        <v>3</v>
      </c>
      <c r="C63" s="3">
        <f t="shared" si="17"/>
        <v>7.6148661640869156E-3</v>
      </c>
      <c r="E63" s="1">
        <f t="shared" si="18"/>
        <v>-2.9847702676718262</v>
      </c>
      <c r="G63">
        <f t="shared" si="0"/>
        <v>5.5876402084525614E-2</v>
      </c>
      <c r="I63" s="2">
        <f t="shared" si="19"/>
        <v>0.17321684646202923</v>
      </c>
      <c r="J63" s="3">
        <f t="shared" si="1"/>
        <v>-4.9702803062283358</v>
      </c>
      <c r="K63" s="3">
        <f t="shared" si="2"/>
        <v>-1.4503277933574283</v>
      </c>
      <c r="R63" s="3"/>
      <c r="T63" s="1"/>
      <c r="X63" s="2"/>
      <c r="AB63">
        <f t="shared" si="20"/>
        <v>0.66000000000000036</v>
      </c>
      <c r="AC63">
        <v>3</v>
      </c>
      <c r="AD63" s="3">
        <f t="shared" si="21"/>
        <v>4.4716306745684928E-2</v>
      </c>
      <c r="AF63" s="1">
        <f t="shared" si="22"/>
        <v>-2.9105673865086303</v>
      </c>
      <c r="AH63">
        <f t="shared" si="5"/>
        <v>0.81041571593007888</v>
      </c>
      <c r="AJ63" s="2">
        <f t="shared" si="23"/>
        <v>0.53487437251385239</v>
      </c>
      <c r="AN63" s="3"/>
      <c r="AS63" s="3"/>
      <c r="AU63" s="1"/>
      <c r="AW63">
        <f t="shared" si="24"/>
        <v>3.099999999999997</v>
      </c>
      <c r="AX63">
        <v>3</v>
      </c>
      <c r="AY63" s="3">
        <f t="shared" si="30"/>
        <v>1.3187914374874606E-2</v>
      </c>
      <c r="BA63" s="1">
        <f t="shared" si="25"/>
        <v>-2.9736241712502509</v>
      </c>
      <c r="BC63">
        <f t="shared" si="9"/>
        <v>9.6770342431244591E-2</v>
      </c>
      <c r="BE63" s="2">
        <f t="shared" si="26"/>
        <v>0.29998806153685792</v>
      </c>
      <c r="BF63" s="3">
        <f t="shared" si="27"/>
        <v>-4.2967098465857116</v>
      </c>
      <c r="BG63" s="3">
        <f t="shared" si="10"/>
        <v>-1.2537799332337107</v>
      </c>
      <c r="BH63">
        <v>0.8</v>
      </c>
      <c r="BP63">
        <f t="shared" si="28"/>
        <v>0.64000000000000035</v>
      </c>
      <c r="BQ63">
        <v>3</v>
      </c>
      <c r="BR63" s="3">
        <f t="shared" si="11"/>
        <v>5.4727152982773586E-2</v>
      </c>
      <c r="BT63" s="1">
        <f t="shared" si="12"/>
        <v>-2.8905456940344534</v>
      </c>
      <c r="BV63">
        <f t="shared" si="13"/>
        <v>1.0039429252967944</v>
      </c>
      <c r="BX63" s="2">
        <f t="shared" si="14"/>
        <v>0.64252347218994876</v>
      </c>
      <c r="BY63" s="3">
        <f t="shared" si="29"/>
        <v>-1.0788975307780335</v>
      </c>
      <c r="BZ63" s="3">
        <f t="shared" si="15"/>
        <v>-0.31482229948103019</v>
      </c>
      <c r="CA63">
        <v>0.8</v>
      </c>
    </row>
    <row r="64" spans="1:79" x14ac:dyDescent="0.35">
      <c r="A64">
        <f t="shared" si="16"/>
        <v>3.1499999999999968</v>
      </c>
      <c r="B64">
        <v>3</v>
      </c>
      <c r="C64" s="3">
        <f t="shared" si="17"/>
        <v>7.4338366022651198E-3</v>
      </c>
      <c r="E64" s="1">
        <f t="shared" si="18"/>
        <v>-2.9851323267954695</v>
      </c>
      <c r="G64">
        <f t="shared" si="0"/>
        <v>5.389083715160152E-2</v>
      </c>
      <c r="I64" s="2">
        <f t="shared" si="19"/>
        <v>0.16975613702754461</v>
      </c>
      <c r="J64" s="3">
        <f t="shared" si="1"/>
        <v>-4.9899391150324597</v>
      </c>
      <c r="K64" s="3">
        <f t="shared" si="2"/>
        <v>-1.4560642337664715</v>
      </c>
      <c r="R64" s="3"/>
      <c r="T64" s="1"/>
      <c r="X64" s="2"/>
      <c r="AB64">
        <f t="shared" si="20"/>
        <v>0.67000000000000037</v>
      </c>
      <c r="AC64">
        <v>3</v>
      </c>
      <c r="AD64" s="3">
        <f t="shared" si="21"/>
        <v>4.4205987998172325E-2</v>
      </c>
      <c r="AF64" s="1">
        <f t="shared" si="22"/>
        <v>-2.9115880240036556</v>
      </c>
      <c r="AH64">
        <f t="shared" si="5"/>
        <v>0.79636955025449951</v>
      </c>
      <c r="AJ64" s="2">
        <f t="shared" si="23"/>
        <v>0.53356759867051495</v>
      </c>
      <c r="AN64" s="3"/>
      <c r="AS64" s="3"/>
      <c r="AU64" s="1"/>
      <c r="AW64">
        <f t="shared" si="24"/>
        <v>3.1499999999999968</v>
      </c>
      <c r="AX64">
        <v>3</v>
      </c>
      <c r="AY64" s="3">
        <f t="shared" si="30"/>
        <v>1.2937887111727164E-2</v>
      </c>
      <c r="BA64" s="1">
        <f t="shared" si="25"/>
        <v>-2.9741242257765457</v>
      </c>
      <c r="BC64">
        <f t="shared" si="9"/>
        <v>9.3791887652123374E-2</v>
      </c>
      <c r="BE64" s="2">
        <f t="shared" si="26"/>
        <v>0.29544444610418835</v>
      </c>
      <c r="BF64" s="3">
        <f t="shared" si="27"/>
        <v>-4.3234268288333872</v>
      </c>
      <c r="BG64" s="3">
        <f t="shared" si="10"/>
        <v>-1.2615759486535822</v>
      </c>
      <c r="BH64">
        <v>0.8</v>
      </c>
      <c r="BP64">
        <f t="shared" si="28"/>
        <v>0.65000000000000036</v>
      </c>
      <c r="BQ64">
        <v>3</v>
      </c>
      <c r="BR64" s="3">
        <f t="shared" si="11"/>
        <v>5.422615588754643E-2</v>
      </c>
      <c r="BT64" s="1">
        <f t="shared" si="12"/>
        <v>-2.8915476882249069</v>
      </c>
      <c r="BV64">
        <f t="shared" si="13"/>
        <v>0.98872357568292979</v>
      </c>
      <c r="BX64" s="2">
        <f t="shared" si="14"/>
        <v>0.64267032419390469</v>
      </c>
      <c r="BY64" s="3">
        <f t="shared" si="29"/>
        <v>-1.1046080709505413</v>
      </c>
      <c r="BZ64" s="3">
        <f t="shared" si="15"/>
        <v>-0.32232463510336795</v>
      </c>
      <c r="CA64">
        <v>0.8</v>
      </c>
    </row>
    <row r="65" spans="1:79" x14ac:dyDescent="0.35">
      <c r="A65">
        <f t="shared" si="16"/>
        <v>3.1999999999999966</v>
      </c>
      <c r="B65">
        <v>3</v>
      </c>
      <c r="C65" s="3">
        <f t="shared" si="17"/>
        <v>7.2591712381392713E-3</v>
      </c>
      <c r="E65" s="1">
        <f t="shared" si="18"/>
        <v>-2.9854816575237213</v>
      </c>
      <c r="G65">
        <f t="shared" si="0"/>
        <v>5.1998134928433373E-2</v>
      </c>
      <c r="I65" s="2">
        <f t="shared" si="19"/>
        <v>0.16639403177098661</v>
      </c>
      <c r="J65" s="3">
        <f t="shared" si="1"/>
        <v>-5.0089734618051107</v>
      </c>
      <c r="K65" s="3">
        <f t="shared" si="2"/>
        <v>-1.4616184561547312</v>
      </c>
      <c r="R65" s="3"/>
      <c r="T65" s="1"/>
      <c r="X65" s="2"/>
      <c r="AB65">
        <f t="shared" si="20"/>
        <v>0.68000000000000038</v>
      </c>
      <c r="AC65">
        <v>3</v>
      </c>
      <c r="AD65" s="3">
        <f t="shared" si="21"/>
        <v>4.3704223901435267E-2</v>
      </c>
      <c r="AF65" s="1">
        <f t="shared" si="22"/>
        <v>-2.9125915521971293</v>
      </c>
      <c r="AH65">
        <f t="shared" si="5"/>
        <v>0.78264379528254746</v>
      </c>
      <c r="AJ65" s="2">
        <f t="shared" si="23"/>
        <v>0.53219778079213254</v>
      </c>
      <c r="AN65" s="3"/>
      <c r="AS65" s="3"/>
      <c r="AU65" s="1"/>
      <c r="AW65">
        <f t="shared" si="24"/>
        <v>3.1999999999999966</v>
      </c>
      <c r="AX65">
        <v>3</v>
      </c>
      <c r="AY65" s="3">
        <f t="shared" si="30"/>
        <v>1.2695450121812101E-2</v>
      </c>
      <c r="BA65" s="1">
        <f t="shared" si="25"/>
        <v>-2.9746090997563761</v>
      </c>
      <c r="BC65">
        <f t="shared" si="9"/>
        <v>9.0938718313027939E-2</v>
      </c>
      <c r="BE65" s="2">
        <f t="shared" si="26"/>
        <v>0.29100389860168907</v>
      </c>
      <c r="BF65" s="3">
        <f t="shared" si="27"/>
        <v>-4.349432499646344</v>
      </c>
      <c r="BG65" s="3">
        <f t="shared" si="10"/>
        <v>-1.2691644033968033</v>
      </c>
      <c r="BH65">
        <v>0.8</v>
      </c>
      <c r="BP65">
        <f t="shared" si="28"/>
        <v>0.66000000000000036</v>
      </c>
      <c r="BQ65">
        <v>3</v>
      </c>
      <c r="BR65" s="3">
        <f t="shared" si="11"/>
        <v>5.3732472586664207E-2</v>
      </c>
      <c r="BT65" s="1">
        <f t="shared" si="12"/>
        <v>-2.8925350548266713</v>
      </c>
      <c r="BV65">
        <f t="shared" si="13"/>
        <v>0.97382014323481458</v>
      </c>
      <c r="BX65" s="2">
        <f t="shared" si="14"/>
        <v>0.64272129453497795</v>
      </c>
      <c r="BY65" s="3">
        <f t="shared" si="29"/>
        <v>-1.1302379486115344</v>
      </c>
      <c r="BZ65" s="3">
        <f t="shared" si="15"/>
        <v>-0.32980343340484575</v>
      </c>
      <c r="CA65">
        <v>0.8</v>
      </c>
    </row>
    <row r="66" spans="1:79" x14ac:dyDescent="0.35">
      <c r="A66">
        <f t="shared" si="16"/>
        <v>3.2499999999999964</v>
      </c>
      <c r="B66">
        <v>3</v>
      </c>
      <c r="C66" s="3">
        <f t="shared" si="17"/>
        <v>7.0905759134132201E-3</v>
      </c>
      <c r="E66" s="1">
        <f t="shared" si="18"/>
        <v>-2.9858188481731736</v>
      </c>
      <c r="G66">
        <f t="shared" si="0"/>
        <v>5.0192935612949865E-2</v>
      </c>
      <c r="I66" s="2">
        <f t="shared" si="19"/>
        <v>0.16312704074208689</v>
      </c>
      <c r="J66" s="3">
        <f t="shared" si="1"/>
        <v>-5.0274091327051629</v>
      </c>
      <c r="K66" s="3">
        <f t="shared" si="2"/>
        <v>-1.4669979849233665</v>
      </c>
      <c r="R66" s="3"/>
      <c r="T66" s="1"/>
      <c r="X66" s="2"/>
      <c r="AB66">
        <f t="shared" si="20"/>
        <v>0.69000000000000039</v>
      </c>
      <c r="AC66">
        <v>3</v>
      </c>
      <c r="AD66" s="3">
        <f t="shared" si="21"/>
        <v>4.3210827297198655E-2</v>
      </c>
      <c r="AF66" s="1">
        <f t="shared" si="22"/>
        <v>-2.9135783454056026</v>
      </c>
      <c r="AH66">
        <f t="shared" si="5"/>
        <v>0.76922943150072265</v>
      </c>
      <c r="AJ66" s="2">
        <f t="shared" si="23"/>
        <v>0.53076830773549888</v>
      </c>
      <c r="AN66" s="3"/>
      <c r="AS66" s="3"/>
      <c r="AU66" s="1"/>
      <c r="AW66">
        <f t="shared" si="24"/>
        <v>3.2499999999999964</v>
      </c>
      <c r="AX66">
        <v>3</v>
      </c>
      <c r="AY66" s="3">
        <f t="shared" si="30"/>
        <v>1.2460288855152586E-2</v>
      </c>
      <c r="BA66" s="1">
        <f t="shared" si="25"/>
        <v>-2.9750794222896948</v>
      </c>
      <c r="BC66">
        <f t="shared" si="9"/>
        <v>8.8204185931121379E-2</v>
      </c>
      <c r="BE66" s="2">
        <f t="shared" si="26"/>
        <v>0.28666360427614418</v>
      </c>
      <c r="BF66" s="3">
        <f t="shared" si="27"/>
        <v>-4.3747521178716609</v>
      </c>
      <c r="BG66" s="3">
        <f t="shared" si="10"/>
        <v>-1.2765526679949506</v>
      </c>
      <c r="BH66">
        <v>0.8</v>
      </c>
      <c r="BP66">
        <f t="shared" si="28"/>
        <v>0.67000000000000037</v>
      </c>
      <c r="BQ66">
        <v>3</v>
      </c>
      <c r="BR66" s="3">
        <f t="shared" si="11"/>
        <v>5.3245957839951751E-2</v>
      </c>
      <c r="BT66" s="1">
        <f t="shared" si="12"/>
        <v>-2.8935080843200964</v>
      </c>
      <c r="BV66">
        <f t="shared" si="13"/>
        <v>0.95922433629637616</v>
      </c>
      <c r="BX66" s="2">
        <f t="shared" si="14"/>
        <v>0.64268030531857234</v>
      </c>
      <c r="BY66" s="3">
        <f t="shared" si="29"/>
        <v>-1.1557822513434846</v>
      </c>
      <c r="BZ66" s="3">
        <f t="shared" si="15"/>
        <v>-0.33725726094202879</v>
      </c>
      <c r="CA66">
        <v>0.8</v>
      </c>
    </row>
    <row r="67" spans="1:79" x14ac:dyDescent="0.35">
      <c r="A67">
        <f t="shared" si="16"/>
        <v>3.2999999999999963</v>
      </c>
      <c r="B67">
        <v>3</v>
      </c>
      <c r="C67" s="3">
        <f t="shared" si="17"/>
        <v>6.9277732314296852E-3</v>
      </c>
      <c r="E67" s="1">
        <f t="shared" si="18"/>
        <v>-2.9861444535371406</v>
      </c>
      <c r="G67">
        <f t="shared" ref="G67:G81" si="31">+(C67*30.085)/(1+A67)</f>
        <v>4.8470245969200527E-2</v>
      </c>
      <c r="I67" s="2">
        <f t="shared" si="19"/>
        <v>0.15995181169836156</v>
      </c>
      <c r="J67" s="3">
        <f t="shared" ref="J67:J130" si="32">100*((1-0.0242*(0.1095)/1.0242)/(1-A67*(C67)/(1+A67))*((1-(C67))/(1-(0.1095)))^(-1/(B67-1))-1)</f>
        <v>-5.0452706212088083</v>
      </c>
      <c r="K67" s="3">
        <f t="shared" ref="K67:K130" si="33">+(J67/100)*29.18</f>
        <v>-1.4722099672687303</v>
      </c>
      <c r="R67" s="3"/>
      <c r="T67" s="1"/>
      <c r="X67" s="2"/>
      <c r="AB67">
        <f t="shared" si="20"/>
        <v>0.7000000000000004</v>
      </c>
      <c r="AC67">
        <v>3</v>
      </c>
      <c r="AD67" s="3">
        <f t="shared" si="21"/>
        <v>4.2725616033196238E-2</v>
      </c>
      <c r="AF67" s="1">
        <f t="shared" si="22"/>
        <v>-2.9145487679336077</v>
      </c>
      <c r="AH67">
        <f t="shared" ref="AH67:AH81" si="34">+(AD67*30.085)/(1+AB67)</f>
        <v>0.75611774021100508</v>
      </c>
      <c r="AJ67" s="2">
        <f t="shared" si="23"/>
        <v>0.52928241814770383</v>
      </c>
      <c r="AN67" s="3"/>
      <c r="AS67" s="3"/>
      <c r="AU67" s="1"/>
      <c r="AW67">
        <f t="shared" si="24"/>
        <v>3.2999999999999963</v>
      </c>
      <c r="AX67">
        <v>3</v>
      </c>
      <c r="AY67" s="3">
        <f t="shared" si="30"/>
        <v>1.2232105189812763E-2</v>
      </c>
      <c r="BA67" s="1">
        <f t="shared" si="25"/>
        <v>-2.9755357896203747</v>
      </c>
      <c r="BC67">
        <f t="shared" ref="BC67:BC130" si="35">+(AY67*30.085)/(1+AW67)</f>
        <v>8.5582066194306347E-2</v>
      </c>
      <c r="BE67" s="2">
        <f t="shared" si="26"/>
        <v>0.28242081844121064</v>
      </c>
      <c r="BF67" s="3">
        <f t="shared" ref="BF67:BF130" si="36">100*((1-0.0242*(0.1095)/1.0242)/(1-AW67*(AY67)/(1+AW67))*((1-(AY67))/(1-(0.1095)))^(-1/2)-1)</f>
        <v>-4.3994098499116845</v>
      </c>
      <c r="BG67" s="3">
        <f t="shared" ref="BG67:BG130" si="37">+(BF67/100)*29.18</f>
        <v>-1.2837477942042297</v>
      </c>
      <c r="BH67">
        <v>0.8</v>
      </c>
      <c r="BP67">
        <f t="shared" si="28"/>
        <v>0.68000000000000038</v>
      </c>
      <c r="BQ67">
        <v>3</v>
      </c>
      <c r="BR67" s="3">
        <f t="shared" ref="BR67:BR130" si="38">0.1095*((1+BP67)/1.0242)^(CA67*(1-BQ67))/(0.1095*((1+BP67)/1.0242)^(CA67*(1-BQ67))+(1-0.1095))</f>
        <v>5.2766470029957172E-2</v>
      </c>
      <c r="BT67" s="1">
        <f t="shared" ref="BT67:BT130" si="39">-BQ67*(1-BR67)-BR67</f>
        <v>-2.8944670599400859</v>
      </c>
      <c r="BV67">
        <f t="shared" ref="BV67:BV130" si="40">+(BR67*30.085)/(1+BP67)</f>
        <v>0.94492812550670313</v>
      </c>
      <c r="BX67" s="2">
        <f t="shared" ref="BX67:BX130" si="41">+BP67*BV67</f>
        <v>0.64255112534455849</v>
      </c>
      <c r="BY67" s="3">
        <f t="shared" si="29"/>
        <v>-1.1812363688836203</v>
      </c>
      <c r="BZ67" s="3">
        <f t="shared" ref="BZ67:BZ130" si="42">+(BY67/100)*29.18</f>
        <v>-0.34468477244024037</v>
      </c>
      <c r="CA67">
        <v>0.8</v>
      </c>
    </row>
    <row r="68" spans="1:79" x14ac:dyDescent="0.35">
      <c r="A68">
        <f t="shared" ref="A68:A131" si="43">+A67+0.05</f>
        <v>3.3499999999999961</v>
      </c>
      <c r="B68">
        <v>3</v>
      </c>
      <c r="C68" s="3">
        <f t="shared" ref="C68:C81" si="44">0.1095*((1+A68)/1.0242)^(1-B68)/(0.1095*((1+A68)/1.0242)^(1-B68)+1-0.1095)</f>
        <v>6.7705014265956546E-3</v>
      </c>
      <c r="E68" s="1">
        <f t="shared" ref="E68:E81" si="45">-B68*(1-C68)-C68</f>
        <v>-2.986458997146809</v>
      </c>
      <c r="G68">
        <f t="shared" si="31"/>
        <v>4.682541044117941E-2</v>
      </c>
      <c r="I68" s="2">
        <f t="shared" ref="I68:I81" si="46">+A68*G68</f>
        <v>0.15686512497795085</v>
      </c>
      <c r="J68" s="3">
        <f t="shared" si="32"/>
        <v>-5.0625812032014554</v>
      </c>
      <c r="K68" s="3">
        <f t="shared" si="33"/>
        <v>-1.4772611950941847</v>
      </c>
      <c r="R68" s="3"/>
      <c r="T68" s="1"/>
      <c r="X68" s="2"/>
      <c r="AB68">
        <f t="shared" ref="AB68:AB131" si="47">+AB67+0.01</f>
        <v>0.71000000000000041</v>
      </c>
      <c r="AC68">
        <v>3</v>
      </c>
      <c r="AD68" s="3">
        <f t="shared" ref="AD68:AD81" si="48">0.1095*((1+AB68)/1.0242)^(1-AC68)/(0.1095*((1+AB68)/1.0242)^(1-AC68)+1-0.1095)</f>
        <v>4.2248412806212131E-2</v>
      </c>
      <c r="AF68" s="1">
        <f t="shared" ref="AF68:AF81" si="49">-AC68*(1-AD68)-AD68</f>
        <v>-2.9155031743875757</v>
      </c>
      <c r="AH68">
        <f t="shared" si="34"/>
        <v>0.74330029197362091</v>
      </c>
      <c r="AJ68" s="2">
        <f t="shared" ref="AJ68:AJ81" si="50">+AB68*AH68</f>
        <v>0.52774320730127111</v>
      </c>
      <c r="AN68" s="3"/>
      <c r="AS68" s="3"/>
      <c r="AU68" s="1"/>
      <c r="AW68">
        <f t="shared" ref="AW68:AW131" si="51">+AW67+0.05</f>
        <v>3.3499999999999961</v>
      </c>
      <c r="AX68">
        <v>3</v>
      </c>
      <c r="AY68" s="3">
        <f t="shared" si="30"/>
        <v>1.2010616401357286E-2</v>
      </c>
      <c r="BA68" s="1">
        <f t="shared" ref="BA68:BA131" si="52">-AX68*(1-AY68)-AY68</f>
        <v>-2.9759787671972853</v>
      </c>
      <c r="BC68">
        <f t="shared" si="35"/>
        <v>8.3066527456283748E-2</v>
      </c>
      <c r="BE68" s="2">
        <f t="shared" ref="BE68:BE131" si="53">+AW68*BC68</f>
        <v>0.27827286697855025</v>
      </c>
      <c r="BF68" s="3">
        <f t="shared" si="36"/>
        <v>-4.4234288235293189</v>
      </c>
      <c r="BG68" s="3">
        <f t="shared" si="37"/>
        <v>-1.2907565307058553</v>
      </c>
      <c r="BH68">
        <v>0.8</v>
      </c>
      <c r="BP68">
        <f t="shared" ref="BP68:BP131" si="54">+BP67+0.01</f>
        <v>0.69000000000000039</v>
      </c>
      <c r="BQ68">
        <v>3</v>
      </c>
      <c r="BR68" s="3">
        <f t="shared" si="38"/>
        <v>5.2293871053798492E-2</v>
      </c>
      <c r="BT68" s="1">
        <f t="shared" si="39"/>
        <v>-2.8954122578924033</v>
      </c>
      <c r="BV68">
        <f t="shared" si="40"/>
        <v>0.93092373411451323</v>
      </c>
      <c r="BX68" s="2">
        <f t="shared" si="41"/>
        <v>0.64233737653901446</v>
      </c>
      <c r="BY68" s="3">
        <f t="shared" ref="BY68:BY131" si="55">100*((1-0.0242*(0.1095)/1.0242)/(1-BP68*(BR68)/(1+BP68))*((1-(BR68))/(1-(0.1095)))^(-1/(B68-1))-1)</f>
        <v>-1.2065959782633251</v>
      </c>
      <c r="BZ68" s="3">
        <f t="shared" si="42"/>
        <v>-0.35208470645723827</v>
      </c>
      <c r="CA68">
        <v>0.8</v>
      </c>
    </row>
    <row r="69" spans="1:79" x14ac:dyDescent="0.35">
      <c r="A69">
        <f t="shared" si="43"/>
        <v>3.3999999999999959</v>
      </c>
      <c r="B69">
        <v>3</v>
      </c>
      <c r="C69" s="3">
        <f t="shared" si="44"/>
        <v>6.6185133215821926E-3</v>
      </c>
      <c r="E69" s="1">
        <f t="shared" si="45"/>
        <v>-2.9867629733568357</v>
      </c>
      <c r="G69">
        <f t="shared" si="31"/>
        <v>4.5254084836318285E-2</v>
      </c>
      <c r="I69" s="2">
        <f t="shared" si="46"/>
        <v>0.15386388844348198</v>
      </c>
      <c r="J69" s="3">
        <f t="shared" si="32"/>
        <v>-5.0793630071998663</v>
      </c>
      <c r="K69" s="3">
        <f t="shared" si="33"/>
        <v>-1.4821581255009211</v>
      </c>
      <c r="R69" s="3"/>
      <c r="T69" s="1"/>
      <c r="X69" s="2"/>
      <c r="AB69">
        <f t="shared" si="47"/>
        <v>0.72000000000000042</v>
      </c>
      <c r="AC69">
        <v>3</v>
      </c>
      <c r="AD69" s="3">
        <f t="shared" si="48"/>
        <v>4.177904501072062E-2</v>
      </c>
      <c r="AF69" s="1">
        <f t="shared" si="49"/>
        <v>-2.9164419099785586</v>
      </c>
      <c r="AH69">
        <f t="shared" si="34"/>
        <v>0.73076893555088929</v>
      </c>
      <c r="AJ69" s="2">
        <f t="shared" si="50"/>
        <v>0.52615363359664058</v>
      </c>
      <c r="AN69" s="3"/>
      <c r="AS69" s="3"/>
      <c r="AU69" s="1"/>
      <c r="AW69">
        <f t="shared" si="51"/>
        <v>3.3999999999999959</v>
      </c>
      <c r="AX69">
        <v>3</v>
      </c>
      <c r="AY69" s="3">
        <f t="shared" ref="AY69:AY132" si="56">0.1095*((1+AW69)/1.0242)^(BH69*(1-AX69))/(0.1095*((1+AW69)/1.0242)^(BH69*(1-AX69))+(1-0.1095))</f>
        <v>1.1795554207503689E-2</v>
      </c>
      <c r="BA69" s="1">
        <f t="shared" si="52"/>
        <v>-2.9764088915849927</v>
      </c>
      <c r="BC69">
        <f t="shared" si="35"/>
        <v>8.065210189380656E-2</v>
      </c>
      <c r="BE69" s="2">
        <f t="shared" si="53"/>
        <v>0.27421714643894196</v>
      </c>
      <c r="BF69" s="3">
        <f t="shared" si="36"/>
        <v>-4.4468311788440129</v>
      </c>
      <c r="BG69" s="3">
        <f t="shared" si="37"/>
        <v>-1.2975853379866829</v>
      </c>
      <c r="BH69">
        <v>0.8</v>
      </c>
      <c r="BP69">
        <f t="shared" si="54"/>
        <v>0.7000000000000004</v>
      </c>
      <c r="BQ69">
        <v>3</v>
      </c>
      <c r="BR69" s="3">
        <f t="shared" si="38"/>
        <v>5.1828026218751135E-2</v>
      </c>
      <c r="BT69" s="1">
        <f t="shared" si="39"/>
        <v>-2.8963439475624977</v>
      </c>
      <c r="BV69">
        <f t="shared" si="40"/>
        <v>0.91720362870066319</v>
      </c>
      <c r="BX69" s="2">
        <f t="shared" si="41"/>
        <v>0.64204254009046458</v>
      </c>
      <c r="BY69" s="3">
        <f t="shared" si="55"/>
        <v>-1.2318570296767528</v>
      </c>
      <c r="BZ69" s="3">
        <f t="shared" si="42"/>
        <v>-0.35945588125967648</v>
      </c>
      <c r="CA69">
        <v>0.8</v>
      </c>
    </row>
    <row r="70" spans="1:79" x14ac:dyDescent="0.35">
      <c r="A70">
        <f t="shared" si="43"/>
        <v>3.4499999999999957</v>
      </c>
      <c r="B70">
        <v>3</v>
      </c>
      <c r="C70" s="3">
        <f t="shared" si="44"/>
        <v>6.4715753646138663E-3</v>
      </c>
      <c r="E70" s="1">
        <f t="shared" si="45"/>
        <v>-2.9870568492707728</v>
      </c>
      <c r="G70">
        <f t="shared" si="31"/>
        <v>4.3752212324586148E-2</v>
      </c>
      <c r="I70" s="2">
        <f t="shared" si="46"/>
        <v>0.15094513251982203</v>
      </c>
      <c r="J70" s="3">
        <f t="shared" si="32"/>
        <v>-5.0956370800452566</v>
      </c>
      <c r="K70" s="3">
        <f t="shared" si="33"/>
        <v>-1.4869068999572059</v>
      </c>
      <c r="R70" s="3"/>
      <c r="T70" s="1"/>
      <c r="X70" s="2"/>
      <c r="AB70">
        <f t="shared" si="47"/>
        <v>0.73000000000000043</v>
      </c>
      <c r="AC70">
        <v>3</v>
      </c>
      <c r="AD70" s="3">
        <f t="shared" si="48"/>
        <v>4.1317344592902407E-2</v>
      </c>
      <c r="AF70" s="1">
        <f t="shared" si="49"/>
        <v>-2.9173653108141955</v>
      </c>
      <c r="AH70">
        <f t="shared" si="34"/>
        <v>0.71851578732801658</v>
      </c>
      <c r="AJ70" s="2">
        <f t="shared" si="50"/>
        <v>0.52451652474945243</v>
      </c>
      <c r="AN70" s="3"/>
      <c r="AS70" s="3"/>
      <c r="AU70" s="1"/>
      <c r="AW70">
        <f t="shared" si="51"/>
        <v>3.4499999999999957</v>
      </c>
      <c r="AX70">
        <v>3</v>
      </c>
      <c r="AY70" s="3">
        <f t="shared" si="56"/>
        <v>1.158666388173127E-2</v>
      </c>
      <c r="BA70" s="1">
        <f t="shared" si="52"/>
        <v>-2.9768266722365375</v>
      </c>
      <c r="BC70">
        <f t="shared" si="35"/>
        <v>7.8333659074581036E-2</v>
      </c>
      <c r="BE70" s="2">
        <f t="shared" si="53"/>
        <v>0.27025112380730426</v>
      </c>
      <c r="BF70" s="3">
        <f t="shared" si="36"/>
        <v>-4.4696381166548393</v>
      </c>
      <c r="BG70" s="3">
        <f t="shared" si="37"/>
        <v>-1.3042404024398822</v>
      </c>
      <c r="BH70">
        <v>0.8</v>
      </c>
      <c r="BP70">
        <f t="shared" si="54"/>
        <v>0.71000000000000041</v>
      </c>
      <c r="BQ70">
        <v>3</v>
      </c>
      <c r="BR70" s="3">
        <f t="shared" si="38"/>
        <v>5.1368804141429927E-2</v>
      </c>
      <c r="BT70" s="1">
        <f t="shared" si="39"/>
        <v>-2.8972623917171401</v>
      </c>
      <c r="BV70">
        <f t="shared" si="40"/>
        <v>0.90376051028942639</v>
      </c>
      <c r="BX70" s="2">
        <f t="shared" si="41"/>
        <v>0.64166996230549311</v>
      </c>
      <c r="BY70" s="3">
        <f t="shared" si="55"/>
        <v>-1.2570157330413667</v>
      </c>
      <c r="BZ70" s="3">
        <f t="shared" si="42"/>
        <v>-0.36679719090147078</v>
      </c>
      <c r="CA70">
        <v>0.8</v>
      </c>
    </row>
    <row r="71" spans="1:79" x14ac:dyDescent="0.35">
      <c r="A71">
        <f t="shared" si="43"/>
        <v>3.4999999999999956</v>
      </c>
      <c r="B71">
        <v>3</v>
      </c>
      <c r="C71" s="3">
        <f t="shared" si="44"/>
        <v>6.329466739909871E-3</v>
      </c>
      <c r="E71" s="1">
        <f t="shared" si="45"/>
        <v>-2.9873410665201803</v>
      </c>
      <c r="G71">
        <f t="shared" si="31"/>
        <v>4.2316001526708592E-2</v>
      </c>
      <c r="I71" s="2">
        <f t="shared" si="46"/>
        <v>0.1481060053434799</v>
      </c>
      <c r="J71" s="3">
        <f t="shared" si="32"/>
        <v>-5.1114234483816468</v>
      </c>
      <c r="K71" s="3">
        <f t="shared" si="33"/>
        <v>-1.4915133622377645</v>
      </c>
      <c r="R71" s="3"/>
      <c r="T71" s="1"/>
      <c r="X71" s="2"/>
      <c r="AB71">
        <f t="shared" si="47"/>
        <v>0.74000000000000044</v>
      </c>
      <c r="AC71">
        <v>3</v>
      </c>
      <c r="AD71" s="3">
        <f t="shared" si="48"/>
        <v>4.0863147909824787E-2</v>
      </c>
      <c r="AF71" s="1">
        <f t="shared" si="49"/>
        <v>-2.9182737041803501</v>
      </c>
      <c r="AH71">
        <f t="shared" si="34"/>
        <v>0.70653322118797623</v>
      </c>
      <c r="AJ71" s="2">
        <f t="shared" si="50"/>
        <v>0.52283458367910274</v>
      </c>
      <c r="AN71" s="3"/>
      <c r="AS71" s="3"/>
      <c r="AU71" s="1"/>
      <c r="AW71">
        <f t="shared" si="51"/>
        <v>3.4999999999999956</v>
      </c>
      <c r="AX71">
        <v>3</v>
      </c>
      <c r="AY71" s="3">
        <f t="shared" si="56"/>
        <v>1.1383703430187568E-2</v>
      </c>
      <c r="BA71" s="1">
        <f t="shared" si="52"/>
        <v>-2.9772325931396244</v>
      </c>
      <c r="BC71">
        <f t="shared" si="35"/>
        <v>7.6106381710487406E-2</v>
      </c>
      <c r="BE71" s="2">
        <f t="shared" si="53"/>
        <v>0.26637233598670557</v>
      </c>
      <c r="BF71" s="3">
        <f t="shared" si="36"/>
        <v>-4.4918699442239696</v>
      </c>
      <c r="BG71" s="3">
        <f t="shared" si="37"/>
        <v>-1.3107276497245544</v>
      </c>
      <c r="BH71">
        <v>0.8</v>
      </c>
      <c r="BP71">
        <f t="shared" si="54"/>
        <v>0.72000000000000042</v>
      </c>
      <c r="BQ71">
        <v>3</v>
      </c>
      <c r="BR71" s="3">
        <f t="shared" si="38"/>
        <v>5.0916076650425385E-2</v>
      </c>
      <c r="BT71" s="1">
        <f t="shared" si="39"/>
        <v>-2.8981678466991494</v>
      </c>
      <c r="BV71">
        <f t="shared" si="40"/>
        <v>0.89058730583026002</v>
      </c>
      <c r="BX71" s="2">
        <f t="shared" si="41"/>
        <v>0.64122286019778763</v>
      </c>
      <c r="BY71" s="3">
        <f t="shared" si="55"/>
        <v>-1.2820685452151537</v>
      </c>
      <c r="BZ71" s="3">
        <f t="shared" si="42"/>
        <v>-0.37410760149378186</v>
      </c>
      <c r="CA71">
        <v>0.8</v>
      </c>
    </row>
    <row r="72" spans="1:79" x14ac:dyDescent="0.35">
      <c r="A72">
        <f t="shared" si="43"/>
        <v>3.5499999999999954</v>
      </c>
      <c r="B72">
        <v>3</v>
      </c>
      <c r="C72" s="3">
        <f t="shared" si="44"/>
        <v>6.191978545006408E-3</v>
      </c>
      <c r="E72" s="1">
        <f t="shared" si="45"/>
        <v>-2.9876160429099867</v>
      </c>
      <c r="G72">
        <f t="shared" si="31"/>
        <v>4.0941906489344607E-2</v>
      </c>
      <c r="I72" s="2">
        <f t="shared" si="46"/>
        <v>0.14534376803717317</v>
      </c>
      <c r="J72" s="3">
        <f t="shared" si="32"/>
        <v>-5.1267411762135895</v>
      </c>
      <c r="K72" s="3">
        <f t="shared" si="33"/>
        <v>-1.4959830752191254</v>
      </c>
      <c r="R72" s="3"/>
      <c r="T72" s="1"/>
      <c r="X72" s="2"/>
      <c r="AB72">
        <f t="shared" si="47"/>
        <v>0.75000000000000044</v>
      </c>
      <c r="AC72">
        <v>3</v>
      </c>
      <c r="AD72" s="3">
        <f t="shared" si="48"/>
        <v>4.0416295593582799E-2</v>
      </c>
      <c r="AF72" s="1">
        <f t="shared" si="49"/>
        <v>-2.9191674088128345</v>
      </c>
      <c r="AH72">
        <f t="shared" si="34"/>
        <v>0.69481385881882185</v>
      </c>
      <c r="AJ72" s="2">
        <f t="shared" si="50"/>
        <v>0.52111039411411675</v>
      </c>
      <c r="AN72" s="3"/>
      <c r="AS72" s="3"/>
      <c r="AU72" s="1"/>
      <c r="AW72">
        <f t="shared" si="51"/>
        <v>3.5499999999999954</v>
      </c>
      <c r="AX72">
        <v>3</v>
      </c>
      <c r="AY72" s="3">
        <f t="shared" si="56"/>
        <v>1.1186442826753051E-2</v>
      </c>
      <c r="BA72" s="1">
        <f t="shared" si="52"/>
        <v>-2.9776271143464936</v>
      </c>
      <c r="BC72">
        <f t="shared" si="35"/>
        <v>7.3965743394036471E-2</v>
      </c>
      <c r="BE72" s="2">
        <f t="shared" si="53"/>
        <v>0.26257838904882913</v>
      </c>
      <c r="BF72" s="3">
        <f t="shared" si="36"/>
        <v>-4.5135461186495913</v>
      </c>
      <c r="BG72" s="3">
        <f t="shared" si="37"/>
        <v>-1.3170527574219506</v>
      </c>
      <c r="BH72">
        <v>0.8</v>
      </c>
      <c r="BP72">
        <f t="shared" si="54"/>
        <v>0.73000000000000043</v>
      </c>
      <c r="BQ72">
        <v>3</v>
      </c>
      <c r="BR72" s="3">
        <f t="shared" si="38"/>
        <v>5.0469718692260558E-2</v>
      </c>
      <c r="BT72" s="1">
        <f t="shared" si="39"/>
        <v>-2.8990605626154786</v>
      </c>
      <c r="BV72">
        <f t="shared" si="40"/>
        <v>0.87767716003275065</v>
      </c>
      <c r="BX72" s="2">
        <f t="shared" si="41"/>
        <v>0.64070432682390832</v>
      </c>
      <c r="BY72" s="3">
        <f t="shared" si="55"/>
        <v>-1.3070121578373284</v>
      </c>
      <c r="BZ72" s="3">
        <f t="shared" si="42"/>
        <v>-0.38138614765693241</v>
      </c>
      <c r="CA72">
        <v>0.8</v>
      </c>
    </row>
    <row r="73" spans="1:79" x14ac:dyDescent="0.35">
      <c r="A73">
        <f t="shared" si="43"/>
        <v>3.5999999999999952</v>
      </c>
      <c r="B73">
        <v>3</v>
      </c>
      <c r="C73" s="3">
        <f t="shared" si="44"/>
        <v>6.0589130292868056E-3</v>
      </c>
      <c r="E73" s="1">
        <f t="shared" si="45"/>
        <v>-2.9878821739414261</v>
      </c>
      <c r="G73">
        <f t="shared" si="31"/>
        <v>3.9626608366542117E-2</v>
      </c>
      <c r="I73" s="2">
        <f t="shared" si="46"/>
        <v>0.14265579011955143</v>
      </c>
      <c r="J73" s="3">
        <f t="shared" si="32"/>
        <v>-5.1416084188137585</v>
      </c>
      <c r="K73" s="3">
        <f t="shared" si="33"/>
        <v>-1.5003213366098547</v>
      </c>
      <c r="R73" s="3"/>
      <c r="T73" s="1"/>
      <c r="X73" s="2"/>
      <c r="AB73">
        <f t="shared" si="47"/>
        <v>0.76000000000000045</v>
      </c>
      <c r="AC73">
        <v>3</v>
      </c>
      <c r="AD73" s="3">
        <f t="shared" si="48"/>
        <v>3.9976632420206673E-2</v>
      </c>
      <c r="AF73" s="1">
        <f t="shared" si="49"/>
        <v>-2.9200467351595867</v>
      </c>
      <c r="AH73">
        <f t="shared" si="34"/>
        <v>0.68335056043290765</v>
      </c>
      <c r="AJ73" s="2">
        <f t="shared" si="50"/>
        <v>0.51934642592901015</v>
      </c>
      <c r="AN73" s="3"/>
      <c r="AS73" s="3"/>
      <c r="AU73" s="1"/>
      <c r="AW73">
        <f t="shared" si="51"/>
        <v>3.5999999999999952</v>
      </c>
      <c r="AX73">
        <v>3</v>
      </c>
      <c r="AY73" s="3">
        <f t="shared" si="56"/>
        <v>1.0994663301590482E-2</v>
      </c>
      <c r="BA73" s="1">
        <f t="shared" si="52"/>
        <v>-2.978010673396819</v>
      </c>
      <c r="BC73">
        <f t="shared" si="35"/>
        <v>7.1907488136597822E-2</v>
      </c>
      <c r="BE73" s="2">
        <f t="shared" si="53"/>
        <v>0.2588669572917518</v>
      </c>
      <c r="BF73" s="3">
        <f t="shared" si="36"/>
        <v>-4.5346852879536659</v>
      </c>
      <c r="BG73" s="3">
        <f t="shared" si="37"/>
        <v>-1.3232211670248797</v>
      </c>
      <c r="BH73">
        <v>0.8</v>
      </c>
      <c r="BP73">
        <f t="shared" si="54"/>
        <v>0.74000000000000044</v>
      </c>
      <c r="BQ73">
        <v>3</v>
      </c>
      <c r="BR73" s="3">
        <f t="shared" si="38"/>
        <v>5.0029608240539938E-2</v>
      </c>
      <c r="BT73" s="1">
        <f t="shared" si="39"/>
        <v>-2.8999407835189204</v>
      </c>
      <c r="BV73">
        <f t="shared" si="40"/>
        <v>0.86502342753830097</v>
      </c>
      <c r="BX73" s="2">
        <f t="shared" si="41"/>
        <v>0.64011733637834312</v>
      </c>
      <c r="BY73" s="3">
        <f t="shared" si="55"/>
        <v>-1.3318434857605421</v>
      </c>
      <c r="BZ73" s="3">
        <f t="shared" si="42"/>
        <v>-0.38863192914492617</v>
      </c>
      <c r="CA73">
        <v>0.8</v>
      </c>
    </row>
    <row r="74" spans="1:79" x14ac:dyDescent="0.35">
      <c r="A74">
        <f t="shared" si="43"/>
        <v>3.649999999999995</v>
      </c>
      <c r="B74">
        <v>3</v>
      </c>
      <c r="C74" s="3">
        <f t="shared" si="44"/>
        <v>5.930082888580419E-3</v>
      </c>
      <c r="E74" s="1">
        <f t="shared" si="45"/>
        <v>-2.9881398342228391</v>
      </c>
      <c r="G74">
        <f t="shared" si="31"/>
        <v>3.8366998645794001E-2</v>
      </c>
      <c r="I74" s="2">
        <f t="shared" si="46"/>
        <v>0.14003954505714791</v>
      </c>
      <c r="J74" s="3">
        <f t="shared" si="32"/>
        <v>-5.1560424732331018</v>
      </c>
      <c r="K74" s="3">
        <f t="shared" si="33"/>
        <v>-1.5045331936894191</v>
      </c>
      <c r="R74" s="3"/>
      <c r="T74" s="1"/>
      <c r="X74" s="2"/>
      <c r="AB74">
        <f t="shared" si="47"/>
        <v>0.77000000000000046</v>
      </c>
      <c r="AC74">
        <v>3</v>
      </c>
      <c r="AD74" s="3">
        <f t="shared" si="48"/>
        <v>3.954400718314962E-2</v>
      </c>
      <c r="AF74" s="1">
        <f t="shared" si="49"/>
        <v>-2.9209119856337002</v>
      </c>
      <c r="AH74">
        <f t="shared" si="34"/>
        <v>0.67213641587856277</v>
      </c>
      <c r="AJ74" s="2">
        <f t="shared" si="50"/>
        <v>0.51754504022649361</v>
      </c>
      <c r="AN74" s="3"/>
      <c r="AS74" s="3"/>
      <c r="AU74" s="1"/>
      <c r="AW74">
        <f t="shared" si="51"/>
        <v>3.649999999999995</v>
      </c>
      <c r="AX74">
        <v>3</v>
      </c>
      <c r="AY74" s="3">
        <f t="shared" si="56"/>
        <v>1.0808156678925521E-2</v>
      </c>
      <c r="BA74" s="1">
        <f t="shared" si="52"/>
        <v>-2.9783836866421489</v>
      </c>
      <c r="BC74">
        <f t="shared" si="35"/>
        <v>6.9927611545263363E-2</v>
      </c>
      <c r="BE74" s="2">
        <f t="shared" si="53"/>
        <v>0.25523578214021092</v>
      </c>
      <c r="BF74" s="3">
        <f t="shared" si="36"/>
        <v>-4.5553053300034119</v>
      </c>
      <c r="BG74" s="3">
        <f t="shared" si="37"/>
        <v>-1.3292380952949956</v>
      </c>
      <c r="BH74">
        <v>0.8</v>
      </c>
      <c r="BP74">
        <f t="shared" si="54"/>
        <v>0.75000000000000044</v>
      </c>
      <c r="BQ74">
        <v>3</v>
      </c>
      <c r="BR74" s="3">
        <f t="shared" si="38"/>
        <v>4.959562620816807E-2</v>
      </c>
      <c r="BT74" s="1">
        <f t="shared" si="39"/>
        <v>-2.9008087475836639</v>
      </c>
      <c r="BV74">
        <f t="shared" si="40"/>
        <v>0.85261966541299194</v>
      </c>
      <c r="BX74" s="2">
        <f t="shared" si="41"/>
        <v>0.63946474905974438</v>
      </c>
      <c r="BY74" s="3">
        <f t="shared" si="55"/>
        <v>-1.3565596560452087</v>
      </c>
      <c r="BZ74" s="3">
        <f t="shared" si="42"/>
        <v>-0.39584410763399186</v>
      </c>
      <c r="CA74">
        <v>0.8</v>
      </c>
    </row>
    <row r="75" spans="1:79" x14ac:dyDescent="0.35">
      <c r="A75">
        <f t="shared" si="43"/>
        <v>3.6999999999999948</v>
      </c>
      <c r="B75">
        <v>3</v>
      </c>
      <c r="C75" s="3">
        <f t="shared" si="44"/>
        <v>5.8053106111707964E-3</v>
      </c>
      <c r="E75" s="1">
        <f t="shared" si="45"/>
        <v>-2.9883893787776583</v>
      </c>
      <c r="G75">
        <f t="shared" si="31"/>
        <v>3.7160163773845449E-2</v>
      </c>
      <c r="I75" s="2">
        <f t="shared" si="46"/>
        <v>0.13749260596322796</v>
      </c>
      <c r="J75" s="3">
        <f t="shared" si="32"/>
        <v>-5.1700598256468773</v>
      </c>
      <c r="K75" s="3">
        <f t="shared" si="33"/>
        <v>-1.5086234571237587</v>
      </c>
      <c r="R75" s="3"/>
      <c r="T75" s="1"/>
      <c r="X75" s="2"/>
      <c r="AB75">
        <f t="shared" si="47"/>
        <v>0.78000000000000047</v>
      </c>
      <c r="AC75">
        <v>3</v>
      </c>
      <c r="AD75" s="3">
        <f t="shared" si="48"/>
        <v>3.9118272571177677E-2</v>
      </c>
      <c r="AF75" s="1">
        <f t="shared" si="49"/>
        <v>-2.9217634548576448</v>
      </c>
      <c r="AH75">
        <f t="shared" si="34"/>
        <v>0.66116473612577542</v>
      </c>
      <c r="AJ75" s="2">
        <f t="shared" si="50"/>
        <v>0.51570849417810516</v>
      </c>
      <c r="AN75" s="3"/>
      <c r="AS75" s="3"/>
      <c r="AU75" s="1"/>
      <c r="AW75">
        <f t="shared" si="51"/>
        <v>3.6999999999999948</v>
      </c>
      <c r="AX75">
        <v>3</v>
      </c>
      <c r="AY75" s="3">
        <f t="shared" si="56"/>
        <v>1.0626724760183228E-2</v>
      </c>
      <c r="BA75" s="1">
        <f t="shared" si="52"/>
        <v>-2.9787465504796335</v>
      </c>
      <c r="BC75">
        <f t="shared" si="35"/>
        <v>6.8022343491513357E-2</v>
      </c>
      <c r="BE75" s="2">
        <f t="shared" si="53"/>
        <v>0.25168267091859908</v>
      </c>
      <c r="BF75" s="3">
        <f t="shared" si="36"/>
        <v>-4.5754233893829159</v>
      </c>
      <c r="BG75" s="3">
        <f t="shared" si="37"/>
        <v>-1.3351085450219349</v>
      </c>
      <c r="BH75">
        <v>0.8</v>
      </c>
      <c r="BP75">
        <f t="shared" si="54"/>
        <v>0.76000000000000045</v>
      </c>
      <c r="BQ75">
        <v>3</v>
      </c>
      <c r="BR75" s="3">
        <f t="shared" si="38"/>
        <v>4.9167656362520067E-2</v>
      </c>
      <c r="BT75" s="1">
        <f t="shared" si="39"/>
        <v>-2.9016646872749599</v>
      </c>
      <c r="BV75">
        <f t="shared" si="40"/>
        <v>0.84045962594682722</v>
      </c>
      <c r="BX75" s="2">
        <f t="shared" si="41"/>
        <v>0.63874931571958904</v>
      </c>
      <c r="BY75" s="3">
        <f t="shared" si="55"/>
        <v>-1.3811579974872146</v>
      </c>
      <c r="BZ75" s="3">
        <f t="shared" si="42"/>
        <v>-0.40302190366676921</v>
      </c>
      <c r="CA75">
        <v>0.8</v>
      </c>
    </row>
    <row r="76" spans="1:79" x14ac:dyDescent="0.35">
      <c r="A76">
        <f t="shared" si="43"/>
        <v>3.7499999999999947</v>
      </c>
      <c r="B76">
        <v>3</v>
      </c>
      <c r="C76" s="3">
        <f t="shared" si="44"/>
        <v>5.6844278709838117E-3</v>
      </c>
      <c r="E76" s="1">
        <f t="shared" si="45"/>
        <v>-2.9886311442580324</v>
      </c>
      <c r="G76">
        <f t="shared" si="31"/>
        <v>3.6003371052325928E-2</v>
      </c>
      <c r="I76" s="2">
        <f t="shared" si="46"/>
        <v>0.13501264144622205</v>
      </c>
      <c r="J76" s="3">
        <f t="shared" si="32"/>
        <v>-5.183676195753451</v>
      </c>
      <c r="K76" s="3">
        <f t="shared" si="33"/>
        <v>-1.5125967139208571</v>
      </c>
      <c r="R76" s="3"/>
      <c r="T76" s="1"/>
      <c r="X76" s="2"/>
      <c r="AB76">
        <f t="shared" si="47"/>
        <v>0.79000000000000048</v>
      </c>
      <c r="AC76">
        <v>3</v>
      </c>
      <c r="AD76" s="3">
        <f t="shared" si="48"/>
        <v>3.8699285050490945E-2</v>
      </c>
      <c r="AF76" s="1">
        <f t="shared" si="49"/>
        <v>-2.9226014298990184</v>
      </c>
      <c r="AH76">
        <f t="shared" si="34"/>
        <v>0.65042904510839095</v>
      </c>
      <c r="AJ76" s="2">
        <f t="shared" si="50"/>
        <v>0.51383894563562915</v>
      </c>
      <c r="AN76" s="3"/>
      <c r="AS76" s="3"/>
      <c r="AU76" s="1"/>
      <c r="AW76">
        <f t="shared" si="51"/>
        <v>3.7499999999999947</v>
      </c>
      <c r="AX76">
        <v>3</v>
      </c>
      <c r="AY76" s="3">
        <f t="shared" si="56"/>
        <v>1.0450178748946118E-2</v>
      </c>
      <c r="BA76" s="1">
        <f t="shared" si="52"/>
        <v>-2.9790996425021072</v>
      </c>
      <c r="BC76">
        <f t="shared" si="35"/>
        <v>6.6188132139377756E-2</v>
      </c>
      <c r="BE76" s="2">
        <f t="shared" si="53"/>
        <v>0.24820549552266624</v>
      </c>
      <c r="BF76" s="3">
        <f t="shared" si="36"/>
        <v>-4.5950559123237644</v>
      </c>
      <c r="BG76" s="3">
        <f t="shared" si="37"/>
        <v>-1.3408373152160744</v>
      </c>
      <c r="BH76">
        <v>0.8</v>
      </c>
      <c r="BP76">
        <f t="shared" si="54"/>
        <v>0.77000000000000046</v>
      </c>
      <c r="BQ76">
        <v>3</v>
      </c>
      <c r="BR76" s="3">
        <f t="shared" si="38"/>
        <v>4.8745585243451954E-2</v>
      </c>
      <c r="BT76" s="1">
        <f t="shared" si="39"/>
        <v>-2.9025088295130961</v>
      </c>
      <c r="BV76">
        <f t="shared" si="40"/>
        <v>0.82853724974533993</v>
      </c>
      <c r="BX76" s="2">
        <f t="shared" si="41"/>
        <v>0.63797368230391216</v>
      </c>
      <c r="BY76" s="3">
        <f t="shared" si="55"/>
        <v>-1.4056360306523352</v>
      </c>
      <c r="BZ76" s="3">
        <f t="shared" si="42"/>
        <v>-0.41016459374435144</v>
      </c>
      <c r="CA76">
        <v>0.8</v>
      </c>
    </row>
    <row r="77" spans="1:79" x14ac:dyDescent="0.35">
      <c r="A77">
        <f t="shared" si="43"/>
        <v>3.7999999999999945</v>
      </c>
      <c r="B77">
        <v>3</v>
      </c>
      <c r="C77" s="3">
        <f t="shared" si="44"/>
        <v>5.5672749641131128E-3</v>
      </c>
      <c r="E77" s="1">
        <f t="shared" si="45"/>
        <v>-2.9888654500717733</v>
      </c>
      <c r="G77">
        <f t="shared" si="31"/>
        <v>3.4894055686529833E-2</v>
      </c>
      <c r="I77" s="2">
        <f t="shared" si="46"/>
        <v>0.13259741160881316</v>
      </c>
      <c r="J77" s="3">
        <f t="shared" si="32"/>
        <v>-5.1969065784268631</v>
      </c>
      <c r="K77" s="3">
        <f t="shared" si="33"/>
        <v>-1.5164573395849585</v>
      </c>
      <c r="R77" s="3"/>
      <c r="T77" s="1"/>
      <c r="X77" s="2"/>
      <c r="AB77">
        <f t="shared" si="47"/>
        <v>0.80000000000000049</v>
      </c>
      <c r="AC77">
        <v>3</v>
      </c>
      <c r="AD77" s="3">
        <f t="shared" si="48"/>
        <v>3.8286904750912842E-2</v>
      </c>
      <c r="AF77" s="1">
        <f t="shared" si="49"/>
        <v>-2.9234261904981738</v>
      </c>
      <c r="AH77">
        <f t="shared" si="34"/>
        <v>0.63992307190622921</v>
      </c>
      <c r="AJ77" s="2">
        <f t="shared" si="50"/>
        <v>0.51193845752498368</v>
      </c>
      <c r="AN77" s="3"/>
      <c r="AS77" s="3"/>
      <c r="AU77" s="1"/>
      <c r="AW77">
        <f t="shared" si="51"/>
        <v>3.7999999999999945</v>
      </c>
      <c r="AX77">
        <v>3</v>
      </c>
      <c r="AY77" s="3">
        <f t="shared" si="56"/>
        <v>1.0278338714507566E-2</v>
      </c>
      <c r="BA77" s="1">
        <f t="shared" si="52"/>
        <v>-2.9794433225709849</v>
      </c>
      <c r="BC77">
        <f t="shared" si="35"/>
        <v>6.4421629213741768E-2</v>
      </c>
      <c r="BE77" s="2">
        <f t="shared" si="53"/>
        <v>0.24480219101221837</v>
      </c>
      <c r="BF77" s="3">
        <f t="shared" si="36"/>
        <v>-4.6142186798002971</v>
      </c>
      <c r="BG77" s="3">
        <f t="shared" si="37"/>
        <v>-1.3464290107657266</v>
      </c>
      <c r="BH77">
        <v>0.8</v>
      </c>
      <c r="BP77">
        <f t="shared" si="54"/>
        <v>0.78000000000000047</v>
      </c>
      <c r="BQ77">
        <v>3</v>
      </c>
      <c r="BR77" s="3">
        <f t="shared" si="38"/>
        <v>4.8329302084042763E-2</v>
      </c>
      <c r="BT77" s="1">
        <f t="shared" si="39"/>
        <v>-2.903341395831915</v>
      </c>
      <c r="BV77">
        <f t="shared" si="40"/>
        <v>0.81684665910023935</v>
      </c>
      <c r="BX77" s="2">
        <f t="shared" si="41"/>
        <v>0.63714039409818712</v>
      </c>
      <c r="BY77" s="3">
        <f t="shared" si="55"/>
        <v>-1.4299914583919215</v>
      </c>
      <c r="BZ77" s="3">
        <f t="shared" si="42"/>
        <v>-0.41727150755876269</v>
      </c>
      <c r="CA77">
        <v>0.8</v>
      </c>
    </row>
    <row r="78" spans="1:79" x14ac:dyDescent="0.35">
      <c r="A78">
        <f t="shared" si="43"/>
        <v>3.8499999999999943</v>
      </c>
      <c r="B78">
        <v>3</v>
      </c>
      <c r="C78" s="3">
        <f t="shared" si="44"/>
        <v>5.4537002851881115E-3</v>
      </c>
      <c r="E78" s="1">
        <f t="shared" si="45"/>
        <v>-2.989092599429624</v>
      </c>
      <c r="G78">
        <f t="shared" si="31"/>
        <v>3.3829808882450421E-2</v>
      </c>
      <c r="I78" s="2">
        <f t="shared" si="46"/>
        <v>0.13024476419743392</v>
      </c>
      <c r="J78" s="3">
        <f t="shared" si="32"/>
        <v>-5.2097652828096415</v>
      </c>
      <c r="K78" s="3">
        <f t="shared" si="33"/>
        <v>-1.5202095095238533</v>
      </c>
      <c r="R78" s="3"/>
      <c r="T78" s="1"/>
      <c r="X78" s="2"/>
      <c r="AB78">
        <f t="shared" si="47"/>
        <v>0.8100000000000005</v>
      </c>
      <c r="AC78">
        <v>3</v>
      </c>
      <c r="AD78" s="3">
        <f t="shared" si="48"/>
        <v>3.788099535599098E-2</v>
      </c>
      <c r="AF78" s="1">
        <f t="shared" si="49"/>
        <v>-2.9242380092880178</v>
      </c>
      <c r="AH78">
        <f t="shared" si="34"/>
        <v>0.62964074325137487</v>
      </c>
      <c r="AJ78" s="2">
        <f t="shared" si="50"/>
        <v>0.51000900203361399</v>
      </c>
      <c r="AN78" s="3"/>
      <c r="AS78" s="3"/>
      <c r="AU78" s="1"/>
      <c r="AW78">
        <f t="shared" si="51"/>
        <v>3.8499999999999943</v>
      </c>
      <c r="AX78">
        <v>3</v>
      </c>
      <c r="AY78" s="3">
        <f t="shared" si="56"/>
        <v>1.0111033091072464E-2</v>
      </c>
      <c r="BA78" s="1">
        <f t="shared" si="52"/>
        <v>-2.9797779338178549</v>
      </c>
      <c r="BC78">
        <f t="shared" si="35"/>
        <v>6.2719676401013488E-2</v>
      </c>
      <c r="BE78" s="2">
        <f t="shared" si="53"/>
        <v>0.24147075414390157</v>
      </c>
      <c r="BF78" s="3">
        <f t="shared" si="36"/>
        <v>-4.6329268388891514</v>
      </c>
      <c r="BG78" s="3">
        <f t="shared" si="37"/>
        <v>-1.3518880515878544</v>
      </c>
      <c r="BH78">
        <v>0.8</v>
      </c>
      <c r="BP78">
        <f t="shared" si="54"/>
        <v>0.79000000000000048</v>
      </c>
      <c r="BQ78">
        <v>3</v>
      </c>
      <c r="BR78" s="3">
        <f t="shared" si="38"/>
        <v>4.791869873396553E-2</v>
      </c>
      <c r="BT78" s="1">
        <f t="shared" si="39"/>
        <v>-2.904162602532069</v>
      </c>
      <c r="BV78">
        <f t="shared" si="40"/>
        <v>0.80538215162645399</v>
      </c>
      <c r="BX78" s="2">
        <f t="shared" si="41"/>
        <v>0.63625189978489904</v>
      </c>
      <c r="BY78" s="3">
        <f t="shared" si="55"/>
        <v>-1.4542221568157987</v>
      </c>
      <c r="BZ78" s="3">
        <f t="shared" si="42"/>
        <v>-0.42434202535885007</v>
      </c>
      <c r="CA78">
        <v>0.8</v>
      </c>
    </row>
    <row r="79" spans="1:79" x14ac:dyDescent="0.35">
      <c r="A79">
        <f t="shared" si="43"/>
        <v>3.8999999999999941</v>
      </c>
      <c r="B79">
        <v>3</v>
      </c>
      <c r="C79" s="3">
        <f t="shared" si="44"/>
        <v>5.343559840403053E-3</v>
      </c>
      <c r="E79" s="1">
        <f t="shared" si="45"/>
        <v>-2.9893128803191944</v>
      </c>
      <c r="G79">
        <f t="shared" si="31"/>
        <v>3.2808366897658377E-2</v>
      </c>
      <c r="I79" s="2">
        <f t="shared" si="46"/>
        <v>0.12795263090086748</v>
      </c>
      <c r="J79" s="3">
        <f t="shared" si="32"/>
        <v>-5.2222659690188582</v>
      </c>
      <c r="K79" s="3">
        <f t="shared" si="33"/>
        <v>-1.523857209759703</v>
      </c>
      <c r="R79" s="3"/>
      <c r="T79" s="1"/>
      <c r="X79" s="2"/>
      <c r="AB79">
        <f t="shared" si="47"/>
        <v>0.82000000000000051</v>
      </c>
      <c r="AC79">
        <v>3</v>
      </c>
      <c r="AD79" s="3">
        <f t="shared" si="48"/>
        <v>3.7481423996859532E-2</v>
      </c>
      <c r="AF79" s="1">
        <f t="shared" si="49"/>
        <v>-2.925037152006281</v>
      </c>
      <c r="AH79">
        <f t="shared" si="34"/>
        <v>0.61957617634369155</v>
      </c>
      <c r="AJ79" s="2">
        <f t="shared" si="50"/>
        <v>0.5080524646018274</v>
      </c>
      <c r="AN79" s="3"/>
      <c r="AS79" s="3"/>
      <c r="AU79" s="1"/>
      <c r="AW79">
        <f t="shared" si="51"/>
        <v>3.8999999999999941</v>
      </c>
      <c r="AX79">
        <v>3</v>
      </c>
      <c r="AY79" s="3">
        <f t="shared" si="56"/>
        <v>9.9480982099091914E-3</v>
      </c>
      <c r="BA79" s="1">
        <f t="shared" si="52"/>
        <v>-2.9801038035801817</v>
      </c>
      <c r="BC79">
        <f t="shared" si="35"/>
        <v>6.1079292784718034E-2</v>
      </c>
      <c r="BE79" s="2">
        <f t="shared" si="53"/>
        <v>0.23820924186039996</v>
      </c>
      <c r="BF79" s="3">
        <f t="shared" si="36"/>
        <v>-4.6511949324880453</v>
      </c>
      <c r="BG79" s="3">
        <f t="shared" si="37"/>
        <v>-1.3572186813000116</v>
      </c>
      <c r="BH79">
        <v>0.8</v>
      </c>
      <c r="BP79">
        <f t="shared" si="54"/>
        <v>0.80000000000000049</v>
      </c>
      <c r="BQ79">
        <v>3</v>
      </c>
      <c r="BR79" s="3">
        <f t="shared" si="38"/>
        <v>4.7513669585388253E-2</v>
      </c>
      <c r="BT79" s="1">
        <f t="shared" si="39"/>
        <v>-2.9049726608292237</v>
      </c>
      <c r="BV79">
        <f t="shared" si="40"/>
        <v>0.79413819415355846</v>
      </c>
      <c r="BX79" s="2">
        <f t="shared" si="41"/>
        <v>0.63531055532284719</v>
      </c>
      <c r="BY79" s="3">
        <f t="shared" si="55"/>
        <v>-1.478326166699695</v>
      </c>
      <c r="BZ79" s="3">
        <f t="shared" si="42"/>
        <v>-0.431375575442971</v>
      </c>
      <c r="CA79">
        <v>0.8</v>
      </c>
    </row>
    <row r="80" spans="1:79" x14ac:dyDescent="0.35">
      <c r="A80">
        <f t="shared" si="43"/>
        <v>3.949999999999994</v>
      </c>
      <c r="B80">
        <v>3</v>
      </c>
      <c r="C80" s="3">
        <f t="shared" si="44"/>
        <v>5.2367167943081078E-3</v>
      </c>
      <c r="E80" s="1">
        <f t="shared" si="45"/>
        <v>-2.9895265664113837</v>
      </c>
      <c r="G80">
        <f t="shared" si="31"/>
        <v>3.1827600960961537E-2</v>
      </c>
      <c r="I80" s="2">
        <f t="shared" si="46"/>
        <v>0.12571902379579789</v>
      </c>
      <c r="J80" s="3">
        <f t="shared" si="32"/>
        <v>-5.2344216826254897</v>
      </c>
      <c r="K80" s="3">
        <f t="shared" si="33"/>
        <v>-1.5274042469901179</v>
      </c>
      <c r="R80" s="3"/>
      <c r="T80" s="1"/>
      <c r="X80" s="2"/>
      <c r="AB80">
        <f t="shared" si="47"/>
        <v>0.83000000000000052</v>
      </c>
      <c r="AC80">
        <v>3</v>
      </c>
      <c r="AD80" s="3">
        <f t="shared" si="48"/>
        <v>3.7088061149719728E-2</v>
      </c>
      <c r="AF80" s="1">
        <f t="shared" si="49"/>
        <v>-2.9258238777005605</v>
      </c>
      <c r="AH80">
        <f t="shared" si="34"/>
        <v>0.60972367196137578</v>
      </c>
      <c r="AJ80" s="2">
        <f t="shared" si="50"/>
        <v>0.50607064772794219</v>
      </c>
      <c r="AN80" s="3"/>
      <c r="AS80" s="3"/>
      <c r="AU80" s="1"/>
      <c r="AW80">
        <f t="shared" si="51"/>
        <v>3.949999999999994</v>
      </c>
      <c r="AX80">
        <v>3</v>
      </c>
      <c r="AY80" s="3">
        <f t="shared" si="56"/>
        <v>9.7893778619848326E-3</v>
      </c>
      <c r="BA80" s="1">
        <f t="shared" si="52"/>
        <v>-2.9804212442760303</v>
      </c>
      <c r="BC80">
        <f t="shared" si="35"/>
        <v>5.9497663227841217E-2</v>
      </c>
      <c r="BE80" s="2">
        <f t="shared" si="53"/>
        <v>0.23501576974997246</v>
      </c>
      <c r="BF80" s="3">
        <f t="shared" si="36"/>
        <v>-4.669036927483905</v>
      </c>
      <c r="BG80" s="3">
        <f t="shared" si="37"/>
        <v>-1.3624249754398035</v>
      </c>
      <c r="BH80">
        <v>0.8</v>
      </c>
      <c r="BP80">
        <f t="shared" si="54"/>
        <v>0.8100000000000005</v>
      </c>
      <c r="BQ80">
        <v>3</v>
      </c>
      <c r="BR80" s="3">
        <f t="shared" si="38"/>
        <v>4.7114111501310209E-2</v>
      </c>
      <c r="BT80" s="1">
        <f t="shared" si="39"/>
        <v>-2.9057717769973794</v>
      </c>
      <c r="BV80">
        <f t="shared" si="40"/>
        <v>0.78310941686017521</v>
      </c>
      <c r="BX80" s="2">
        <f t="shared" si="41"/>
        <v>0.6343186276567423</v>
      </c>
      <c r="BY80" s="3">
        <f t="shared" si="55"/>
        <v>-1.5023016853051629</v>
      </c>
      <c r="BZ80" s="3">
        <f t="shared" si="42"/>
        <v>-0.43837163177204652</v>
      </c>
      <c r="CA80">
        <v>0.8</v>
      </c>
    </row>
    <row r="81" spans="1:79" x14ac:dyDescent="0.35">
      <c r="A81">
        <f t="shared" si="43"/>
        <v>3.9999999999999938</v>
      </c>
      <c r="B81">
        <v>3</v>
      </c>
      <c r="C81" s="3">
        <f t="shared" si="44"/>
        <v>5.133041047718361E-3</v>
      </c>
      <c r="E81" s="1">
        <f t="shared" si="45"/>
        <v>-2.9897339179045632</v>
      </c>
      <c r="G81">
        <f t="shared" si="31"/>
        <v>3.0885507984121419E-2</v>
      </c>
      <c r="I81" s="2">
        <f t="shared" si="46"/>
        <v>0.12354203193648548</v>
      </c>
      <c r="J81" s="3">
        <f t="shared" si="32"/>
        <v>-5.2462448870569611</v>
      </c>
      <c r="K81" s="3">
        <f t="shared" si="33"/>
        <v>-1.5308542580432212</v>
      </c>
      <c r="R81" s="3"/>
      <c r="T81" s="1"/>
      <c r="X81" s="2"/>
      <c r="AB81">
        <f t="shared" si="47"/>
        <v>0.84000000000000052</v>
      </c>
      <c r="AC81">
        <v>3</v>
      </c>
      <c r="AD81" s="3">
        <f t="shared" si="48"/>
        <v>3.6700780536800516E-2</v>
      </c>
      <c r="AF81" s="1">
        <f t="shared" si="49"/>
        <v>-2.926598438926399</v>
      </c>
      <c r="AH81">
        <f t="shared" si="34"/>
        <v>0.60007770785306702</v>
      </c>
      <c r="AJ81" s="2">
        <f t="shared" si="50"/>
        <v>0.50406527459657657</v>
      </c>
      <c r="AN81" s="3"/>
      <c r="AS81" s="3"/>
      <c r="AU81" s="1"/>
      <c r="AW81">
        <f t="shared" si="51"/>
        <v>3.9999999999999938</v>
      </c>
      <c r="AX81">
        <v>3</v>
      </c>
      <c r="AY81" s="3">
        <f t="shared" si="56"/>
        <v>9.6347228888224688E-3</v>
      </c>
      <c r="BA81" s="1">
        <f t="shared" si="52"/>
        <v>-2.980730554222355</v>
      </c>
      <c r="BC81">
        <f t="shared" si="35"/>
        <v>5.7972127622044872E-2</v>
      </c>
      <c r="BE81" s="2">
        <f t="shared" si="53"/>
        <v>0.23188851048817913</v>
      </c>
      <c r="BF81" s="3">
        <f t="shared" si="36"/>
        <v>-4.6864662414556673</v>
      </c>
      <c r="BG81" s="3">
        <f t="shared" si="37"/>
        <v>-1.3675108492567638</v>
      </c>
      <c r="BH81">
        <v>0.8</v>
      </c>
      <c r="BP81">
        <f t="shared" si="54"/>
        <v>0.82000000000000051</v>
      </c>
      <c r="BQ81">
        <v>3</v>
      </c>
      <c r="BR81" s="3">
        <f t="shared" si="38"/>
        <v>4.6719923746242668E-2</v>
      </c>
      <c r="BT81" s="1">
        <f t="shared" si="39"/>
        <v>-2.9065601525075144</v>
      </c>
      <c r="BV81">
        <f t="shared" si="40"/>
        <v>0.77229060764050028</v>
      </c>
      <c r="BX81" s="2">
        <f t="shared" si="41"/>
        <v>0.63327829826521065</v>
      </c>
      <c r="BY81" s="3">
        <f t="shared" si="55"/>
        <v>-1.5261470585920867</v>
      </c>
      <c r="BZ81" s="3">
        <f t="shared" si="42"/>
        <v>-0.44532971169717089</v>
      </c>
      <c r="CA81">
        <v>0.8</v>
      </c>
    </row>
    <row r="82" spans="1:79" x14ac:dyDescent="0.35">
      <c r="A82">
        <f t="shared" si="43"/>
        <v>4.0499999999999936</v>
      </c>
      <c r="B82">
        <v>3</v>
      </c>
      <c r="C82" s="3">
        <f t="shared" ref="C82:C141" si="57">0.1095*((1+A82)/1.0242)^(1-B82)/(0.1095*((1+A82)/1.0242)^(1-B82)+1-0.1095)</f>
        <v>5.0324088443268458E-3</v>
      </c>
      <c r="E82" s="1">
        <f t="shared" ref="E82:E141" si="58">-B82*(1-C82)-C82</f>
        <v>-2.989935182311346</v>
      </c>
      <c r="G82">
        <f t="shared" ref="G82:G141" si="59">+(C82*30.085)/(1+A82)</f>
        <v>2.9980201996351159E-2</v>
      </c>
      <c r="I82" s="2">
        <f t="shared" ref="I82:I141" si="60">+A82*G82</f>
        <v>0.12141981808522201</v>
      </c>
      <c r="J82" s="3">
        <f t="shared" si="32"/>
        <v>-5.2577474940598172</v>
      </c>
      <c r="K82" s="3">
        <f t="shared" si="33"/>
        <v>-1.5342107187666547</v>
      </c>
      <c r="AB82">
        <f t="shared" si="47"/>
        <v>0.85000000000000053</v>
      </c>
      <c r="AC82">
        <v>3</v>
      </c>
      <c r="AD82" s="3">
        <f t="shared" ref="AD82:AD145" si="61">0.1095*((1+AB82)/1.0242)^(1-AC82)/(0.1095*((1+AB82)/1.0242)^(1-AC82)+1-0.1095)</f>
        <v>3.6319459030667932E-2</v>
      </c>
      <c r="AF82" s="1">
        <f t="shared" ref="AF82:AF145" si="62">-AC82*(1-AD82)-AD82</f>
        <v>-2.9273610819386642</v>
      </c>
      <c r="AH82">
        <f t="shared" ref="AH82:AH145" si="63">+(AD82*30.085)/(1+AB82)</f>
        <v>0.59063293239872672</v>
      </c>
      <c r="AJ82" s="2">
        <f t="shared" ref="AJ82:AJ145" si="64">+AB82*AH82</f>
        <v>0.50203799253891801</v>
      </c>
      <c r="AN82" s="3"/>
      <c r="AS82" s="3"/>
      <c r="AU82" s="1"/>
      <c r="AW82">
        <f t="shared" si="51"/>
        <v>4.0499999999999936</v>
      </c>
      <c r="AX82">
        <v>3</v>
      </c>
      <c r="AY82" s="3">
        <f t="shared" si="56"/>
        <v>9.4839907995071006E-3</v>
      </c>
      <c r="BA82" s="1">
        <f t="shared" si="52"/>
        <v>-2.981032018400986</v>
      </c>
      <c r="BC82">
        <f t="shared" si="35"/>
        <v>5.6500170931321085E-2</v>
      </c>
      <c r="BE82" s="2">
        <f t="shared" si="53"/>
        <v>0.22882569227185004</v>
      </c>
      <c r="BF82" s="3">
        <f t="shared" si="36"/>
        <v>-4.7034957679930152</v>
      </c>
      <c r="BG82" s="3">
        <f t="shared" si="37"/>
        <v>-1.3724800651003617</v>
      </c>
      <c r="BH82">
        <v>0.8</v>
      </c>
      <c r="BP82">
        <f t="shared" si="54"/>
        <v>0.83000000000000052</v>
      </c>
      <c r="BQ82">
        <v>3</v>
      </c>
      <c r="BR82" s="3">
        <f t="shared" si="38"/>
        <v>4.6331007919147488E-2</v>
      </c>
      <c r="BT82" s="1">
        <f t="shared" si="39"/>
        <v>-2.9073379841617051</v>
      </c>
      <c r="BV82">
        <f t="shared" si="40"/>
        <v>0.76167670669265131</v>
      </c>
      <c r="BX82" s="2">
        <f t="shared" si="41"/>
        <v>0.632191666554901</v>
      </c>
      <c r="BY82" s="3">
        <f t="shared" si="55"/>
        <v>-1.549860773803946</v>
      </c>
      <c r="BZ82" s="3">
        <f t="shared" si="42"/>
        <v>-0.45224937379599145</v>
      </c>
      <c r="CA82">
        <v>0.8</v>
      </c>
    </row>
    <row r="83" spans="1:79" x14ac:dyDescent="0.35">
      <c r="A83">
        <f t="shared" si="43"/>
        <v>4.0999999999999934</v>
      </c>
      <c r="B83">
        <v>3</v>
      </c>
      <c r="C83" s="3">
        <f t="shared" si="57"/>
        <v>4.9347024038160726E-3</v>
      </c>
      <c r="E83" s="1">
        <f t="shared" si="58"/>
        <v>-2.9901305951923676</v>
      </c>
      <c r="G83">
        <f t="shared" si="59"/>
        <v>2.9109906238981718E-2</v>
      </c>
      <c r="I83" s="2">
        <f t="shared" si="60"/>
        <v>0.11935061557982485</v>
      </c>
      <c r="J83" s="3">
        <f t="shared" si="32"/>
        <v>-5.268940892351992</v>
      </c>
      <c r="K83" s="3">
        <f t="shared" si="33"/>
        <v>-1.5374769523883112</v>
      </c>
      <c r="AB83">
        <f t="shared" si="47"/>
        <v>0.86000000000000054</v>
      </c>
      <c r="AC83">
        <v>3</v>
      </c>
      <c r="AD83" s="3">
        <f t="shared" si="61"/>
        <v>3.594397656175638E-2</v>
      </c>
      <c r="AF83" s="1">
        <f t="shared" si="62"/>
        <v>-2.9281120468764872</v>
      </c>
      <c r="AH83">
        <f t="shared" si="63"/>
        <v>0.58138415852711844</v>
      </c>
      <c r="AJ83" s="2">
        <f t="shared" si="64"/>
        <v>0.49999037633332216</v>
      </c>
      <c r="AN83" s="3"/>
      <c r="AS83" s="3"/>
      <c r="AU83" s="1"/>
      <c r="AW83">
        <f t="shared" si="51"/>
        <v>4.0999999999999934</v>
      </c>
      <c r="AX83">
        <v>3</v>
      </c>
      <c r="AY83" s="3">
        <f t="shared" si="56"/>
        <v>9.3370454119371324E-3</v>
      </c>
      <c r="BA83" s="1">
        <f t="shared" si="52"/>
        <v>-2.9813259091761259</v>
      </c>
      <c r="BC83">
        <f t="shared" si="35"/>
        <v>5.5079413964339012E-2</v>
      </c>
      <c r="BE83" s="2">
        <f t="shared" si="53"/>
        <v>0.22582559725378959</v>
      </c>
      <c r="BF83" s="3">
        <f t="shared" si="36"/>
        <v>-4.7201379007067228</v>
      </c>
      <c r="BG83" s="3">
        <f t="shared" si="37"/>
        <v>-1.3773362394262219</v>
      </c>
      <c r="BH83">
        <v>0.8</v>
      </c>
      <c r="BP83">
        <f t="shared" si="54"/>
        <v>0.84000000000000052</v>
      </c>
      <c r="BQ83">
        <v>3</v>
      </c>
      <c r="BR83" s="3">
        <f t="shared" si="38"/>
        <v>4.594726788854972E-2</v>
      </c>
      <c r="BT83" s="1">
        <f t="shared" si="39"/>
        <v>-2.9081054642229001</v>
      </c>
      <c r="BV83">
        <f t="shared" si="40"/>
        <v>0.75126280131903145</v>
      </c>
      <c r="BX83" s="2">
        <f t="shared" si="41"/>
        <v>0.63106075310798682</v>
      </c>
      <c r="BY83" s="3">
        <f t="shared" si="55"/>
        <v>-1.5734414524072982</v>
      </c>
      <c r="BZ83" s="3">
        <f t="shared" si="42"/>
        <v>-0.45913021581244962</v>
      </c>
      <c r="CA83">
        <v>0.8</v>
      </c>
    </row>
    <row r="84" spans="1:79" x14ac:dyDescent="0.35">
      <c r="A84">
        <f t="shared" si="43"/>
        <v>4.1499999999999932</v>
      </c>
      <c r="B84">
        <v>3</v>
      </c>
      <c r="C84" s="3">
        <f t="shared" si="57"/>
        <v>4.8398095794509764E-3</v>
      </c>
      <c r="E84" s="1">
        <f t="shared" si="58"/>
        <v>-2.9903203808410983</v>
      </c>
      <c r="G84">
        <f t="shared" si="59"/>
        <v>2.8272945863647148E-2</v>
      </c>
      <c r="I84" s="2">
        <f t="shared" si="60"/>
        <v>0.11733272533413547</v>
      </c>
      <c r="J84" s="3">
        <f t="shared" si="32"/>
        <v>-5.2798359745832357</v>
      </c>
      <c r="K84" s="3">
        <f t="shared" si="33"/>
        <v>-1.5406561373833882</v>
      </c>
      <c r="AB84">
        <f t="shared" si="47"/>
        <v>0.87000000000000055</v>
      </c>
      <c r="AC84">
        <v>3</v>
      </c>
      <c r="AD84" s="3">
        <f t="shared" si="61"/>
        <v>3.5574216029000835E-2</v>
      </c>
      <c r="AF84" s="1">
        <f t="shared" si="62"/>
        <v>-2.9288515679419986</v>
      </c>
      <c r="AH84">
        <f t="shared" si="63"/>
        <v>0.57232635787833674</v>
      </c>
      <c r="AJ84" s="2">
        <f t="shared" si="64"/>
        <v>0.4979239313541533</v>
      </c>
      <c r="AN84" s="3"/>
      <c r="AS84" s="3"/>
      <c r="AU84" s="1"/>
      <c r="AW84">
        <f t="shared" si="51"/>
        <v>4.1499999999999932</v>
      </c>
      <c r="AX84">
        <v>3</v>
      </c>
      <c r="AY84" s="3">
        <f t="shared" si="56"/>
        <v>9.1937565165734914E-3</v>
      </c>
      <c r="BA84" s="1">
        <f t="shared" si="52"/>
        <v>-2.9816124869668532</v>
      </c>
      <c r="BC84">
        <f t="shared" si="35"/>
        <v>5.3707604815750265E-2</v>
      </c>
      <c r="BE84" s="2">
        <f t="shared" si="53"/>
        <v>0.22288655998536325</v>
      </c>
      <c r="BF84" s="3">
        <f t="shared" si="36"/>
        <v>-4.7364045560039152</v>
      </c>
      <c r="BG84" s="3">
        <f t="shared" si="37"/>
        <v>-1.3820828494419426</v>
      </c>
      <c r="BH84">
        <v>0.8</v>
      </c>
      <c r="BP84">
        <f t="shared" si="54"/>
        <v>0.85000000000000053</v>
      </c>
      <c r="BQ84">
        <v>3</v>
      </c>
      <c r="BR84" s="3">
        <f t="shared" si="38"/>
        <v>4.5568609729744608E-2</v>
      </c>
      <c r="BT84" s="1">
        <f t="shared" si="39"/>
        <v>-2.908862780540511</v>
      </c>
      <c r="BV84">
        <f t="shared" si="40"/>
        <v>0.7410441209293871</v>
      </c>
      <c r="BX84" s="2">
        <f t="shared" si="41"/>
        <v>0.6298875027899794</v>
      </c>
      <c r="BY84" s="3">
        <f t="shared" si="55"/>
        <v>-1.5968878433687217</v>
      </c>
      <c r="BZ84" s="3">
        <f t="shared" si="42"/>
        <v>-0.46597187269499296</v>
      </c>
      <c r="CA84">
        <v>0.8</v>
      </c>
    </row>
    <row r="85" spans="1:79" x14ac:dyDescent="0.35">
      <c r="A85">
        <f t="shared" si="43"/>
        <v>4.1999999999999931</v>
      </c>
      <c r="B85">
        <v>3</v>
      </c>
      <c r="C85" s="3">
        <f t="shared" si="57"/>
        <v>4.7476235383070121E-3</v>
      </c>
      <c r="E85" s="1">
        <f t="shared" si="58"/>
        <v>-2.9905047529233859</v>
      </c>
      <c r="G85">
        <f t="shared" si="59"/>
        <v>2.7467741182685898E-2</v>
      </c>
      <c r="I85" s="2">
        <f t="shared" si="60"/>
        <v>0.11536451296728058</v>
      </c>
      <c r="J85" s="3">
        <f t="shared" si="32"/>
        <v>-5.2904431627140536</v>
      </c>
      <c r="K85" s="3">
        <f t="shared" si="33"/>
        <v>-1.5437513148799609</v>
      </c>
      <c r="AB85">
        <f t="shared" si="47"/>
        <v>0.88000000000000056</v>
      </c>
      <c r="AC85">
        <v>3</v>
      </c>
      <c r="AD85" s="3">
        <f t="shared" si="61"/>
        <v>3.5210063213453824E-2</v>
      </c>
      <c r="AF85" s="1">
        <f t="shared" si="62"/>
        <v>-2.9295798735730925</v>
      </c>
      <c r="AH85">
        <f t="shared" si="63"/>
        <v>0.56345465520040316</v>
      </c>
      <c r="AJ85" s="2">
        <f t="shared" si="64"/>
        <v>0.49584009657635508</v>
      </c>
      <c r="AN85" s="3"/>
      <c r="AS85" s="3"/>
      <c r="AU85" s="1"/>
      <c r="AW85">
        <f t="shared" si="51"/>
        <v>4.1999999999999931</v>
      </c>
      <c r="AX85">
        <v>3</v>
      </c>
      <c r="AY85" s="3">
        <f t="shared" si="56"/>
        <v>9.0539995610793237E-3</v>
      </c>
      <c r="BA85" s="1">
        <f t="shared" si="52"/>
        <v>-2.9818920008778416</v>
      </c>
      <c r="BC85">
        <f t="shared" si="35"/>
        <v>5.2382610922129202E-2</v>
      </c>
      <c r="BE85" s="2">
        <f t="shared" si="53"/>
        <v>0.2200069658729423</v>
      </c>
      <c r="BF85" s="3">
        <f t="shared" si="36"/>
        <v>-4.7523071946958373</v>
      </c>
      <c r="BG85" s="3">
        <f t="shared" si="37"/>
        <v>-1.3867232394122453</v>
      </c>
      <c r="BH85">
        <v>0.8</v>
      </c>
      <c r="BP85">
        <f t="shared" si="54"/>
        <v>0.86000000000000054</v>
      </c>
      <c r="BQ85">
        <v>3</v>
      </c>
      <c r="BR85" s="3">
        <f t="shared" si="38"/>
        <v>4.5194941664022166E-2</v>
      </c>
      <c r="BT85" s="1">
        <f t="shared" si="39"/>
        <v>-2.9096101166719559</v>
      </c>
      <c r="BV85">
        <f t="shared" si="40"/>
        <v>0.73101603223769163</v>
      </c>
      <c r="BX85" s="2">
        <f t="shared" si="41"/>
        <v>0.62867378772441518</v>
      </c>
      <c r="BY85" s="3">
        <f t="shared" si="55"/>
        <v>-1.6201988167517056</v>
      </c>
      <c r="BZ85" s="3">
        <f t="shared" si="42"/>
        <v>-0.47277401472814767</v>
      </c>
      <c r="CA85">
        <v>0.8</v>
      </c>
    </row>
    <row r="86" spans="1:79" x14ac:dyDescent="0.35">
      <c r="A86">
        <f t="shared" si="43"/>
        <v>4.2499999999999929</v>
      </c>
      <c r="B86">
        <v>3</v>
      </c>
      <c r="C86" s="3">
        <f t="shared" si="57"/>
        <v>4.6580424624421204E-3</v>
      </c>
      <c r="E86" s="1">
        <f t="shared" si="58"/>
        <v>-2.9906839150751154</v>
      </c>
      <c r="G86">
        <f t="shared" si="59"/>
        <v>2.669280142525169E-2</v>
      </c>
      <c r="I86" s="2">
        <f t="shared" si="60"/>
        <v>0.11344440605731949</v>
      </c>
      <c r="J86" s="3">
        <f t="shared" si="32"/>
        <v>-5.3007724319173111</v>
      </c>
      <c r="K86" s="3">
        <f t="shared" si="33"/>
        <v>-1.5467653956334713</v>
      </c>
      <c r="AB86">
        <f t="shared" si="47"/>
        <v>0.89000000000000057</v>
      </c>
      <c r="AC86">
        <v>3</v>
      </c>
      <c r="AD86" s="3">
        <f t="shared" si="61"/>
        <v>3.4851406694775565E-2</v>
      </c>
      <c r="AF86" s="1">
        <f t="shared" si="62"/>
        <v>-2.9302971866104484</v>
      </c>
      <c r="AH86">
        <f t="shared" si="63"/>
        <v>0.55476432296948275</v>
      </c>
      <c r="AJ86" s="2">
        <f t="shared" si="64"/>
        <v>0.49374024744283995</v>
      </c>
      <c r="AN86" s="3"/>
      <c r="AS86" s="3"/>
      <c r="AU86" s="1"/>
      <c r="AW86">
        <f t="shared" si="51"/>
        <v>4.2499999999999929</v>
      </c>
      <c r="AX86">
        <v>3</v>
      </c>
      <c r="AY86" s="3">
        <f t="shared" si="56"/>
        <v>8.9176553543719259E-3</v>
      </c>
      <c r="BA86" s="1">
        <f t="shared" si="52"/>
        <v>-2.9821646892912561</v>
      </c>
      <c r="BC86">
        <f t="shared" si="35"/>
        <v>5.110241168310091E-2</v>
      </c>
      <c r="BE86" s="2">
        <f t="shared" si="53"/>
        <v>0.21718524965317851</v>
      </c>
      <c r="BF86" s="3">
        <f t="shared" si="36"/>
        <v>-4.7678568425028161</v>
      </c>
      <c r="BG86" s="3">
        <f t="shared" si="37"/>
        <v>-1.3912606266423218</v>
      </c>
      <c r="BH86">
        <v>0.8</v>
      </c>
      <c r="BP86">
        <f t="shared" si="54"/>
        <v>0.87000000000000055</v>
      </c>
      <c r="BQ86">
        <v>3</v>
      </c>
      <c r="BR86" s="3">
        <f t="shared" si="38"/>
        <v>4.4826173999835829E-2</v>
      </c>
      <c r="BT86" s="1">
        <f t="shared" si="39"/>
        <v>-2.9103476520003286</v>
      </c>
      <c r="BV86">
        <f t="shared" si="40"/>
        <v>0.72117403464441743</v>
      </c>
      <c r="BX86" s="2">
        <f t="shared" si="41"/>
        <v>0.62742141014064357</v>
      </c>
      <c r="BY86" s="3">
        <f t="shared" si="55"/>
        <v>-1.6433733576186049</v>
      </c>
      <c r="BZ86" s="3">
        <f t="shared" si="42"/>
        <v>-0.47953634575310894</v>
      </c>
      <c r="CA86">
        <v>0.8</v>
      </c>
    </row>
    <row r="87" spans="1:79" x14ac:dyDescent="0.35">
      <c r="A87">
        <f t="shared" si="43"/>
        <v>4.2999999999999927</v>
      </c>
      <c r="B87">
        <v>3</v>
      </c>
      <c r="C87" s="3">
        <f t="shared" si="57"/>
        <v>4.5709692694618368E-3</v>
      </c>
      <c r="E87" s="1">
        <f t="shared" si="58"/>
        <v>-2.990858061461076</v>
      </c>
      <c r="G87">
        <f t="shared" si="59"/>
        <v>2.5946718956935764E-2</v>
      </c>
      <c r="I87" s="2">
        <f t="shared" si="60"/>
        <v>0.11157089151482359</v>
      </c>
      <c r="J87" s="3">
        <f t="shared" si="32"/>
        <v>-5.3108333330961877</v>
      </c>
      <c r="K87" s="3">
        <f t="shared" si="33"/>
        <v>-1.5497011665974676</v>
      </c>
      <c r="AB87">
        <f t="shared" si="47"/>
        <v>0.90000000000000058</v>
      </c>
      <c r="AC87">
        <v>3</v>
      </c>
      <c r="AD87" s="3">
        <f t="shared" si="61"/>
        <v>3.4498137770490739E-2</v>
      </c>
      <c r="AF87" s="1">
        <f t="shared" si="62"/>
        <v>-2.9310037244590186</v>
      </c>
      <c r="AH87">
        <f t="shared" si="63"/>
        <v>0.54625077622379659</v>
      </c>
      <c r="AJ87" s="2">
        <f t="shared" si="64"/>
        <v>0.49162569860141725</v>
      </c>
      <c r="AN87" s="3"/>
      <c r="AS87" s="3"/>
      <c r="AU87" s="1"/>
      <c r="AW87">
        <f t="shared" si="51"/>
        <v>4.2999999999999927</v>
      </c>
      <c r="AX87">
        <v>3</v>
      </c>
      <c r="AY87" s="3">
        <f t="shared" si="56"/>
        <v>8.7846097887255628E-3</v>
      </c>
      <c r="BA87" s="1">
        <f t="shared" si="52"/>
        <v>-2.9824307804225492</v>
      </c>
      <c r="BC87">
        <f t="shared" si="35"/>
        <v>4.9865091602605459E-2</v>
      </c>
      <c r="BE87" s="2">
        <f t="shared" si="53"/>
        <v>0.21441989389120311</v>
      </c>
      <c r="BF87" s="3">
        <f t="shared" si="36"/>
        <v>-4.783064109517543</v>
      </c>
      <c r="BG87" s="3">
        <f t="shared" si="37"/>
        <v>-1.395698107157219</v>
      </c>
      <c r="BH87">
        <v>0.8</v>
      </c>
      <c r="BP87">
        <f t="shared" si="54"/>
        <v>0.88000000000000056</v>
      </c>
      <c r="BQ87">
        <v>3</v>
      </c>
      <c r="BR87" s="3">
        <f t="shared" si="38"/>
        <v>4.4462219075844626E-2</v>
      </c>
      <c r="BT87" s="1">
        <f t="shared" si="39"/>
        <v>-2.9110755618483113</v>
      </c>
      <c r="BV87">
        <f t="shared" si="40"/>
        <v>0.71151375579616238</v>
      </c>
      <c r="BX87" s="2">
        <f t="shared" si="41"/>
        <v>0.62613210510062334</v>
      </c>
      <c r="BY87" s="3">
        <f t="shared" si="55"/>
        <v>-1.6664105602221091</v>
      </c>
      <c r="BZ87" s="3">
        <f t="shared" si="42"/>
        <v>-0.48625860147281141</v>
      </c>
      <c r="CA87">
        <v>0.8</v>
      </c>
    </row>
    <row r="88" spans="1:79" x14ac:dyDescent="0.35">
      <c r="A88">
        <f t="shared" si="43"/>
        <v>4.3499999999999925</v>
      </c>
      <c r="B88">
        <v>3</v>
      </c>
      <c r="C88" s="3">
        <f t="shared" si="57"/>
        <v>4.4863113510546001E-3</v>
      </c>
      <c r="E88" s="1">
        <f t="shared" si="58"/>
        <v>-2.991027377297891</v>
      </c>
      <c r="G88">
        <f t="shared" si="59"/>
        <v>2.5228163924575293E-2</v>
      </c>
      <c r="I88" s="2">
        <f t="shared" si="60"/>
        <v>0.10974251307190233</v>
      </c>
      <c r="J88" s="3">
        <f t="shared" si="32"/>
        <v>-5.3206350141093539</v>
      </c>
      <c r="K88" s="3">
        <f t="shared" si="33"/>
        <v>-1.5525612971171094</v>
      </c>
      <c r="AB88">
        <f t="shared" si="47"/>
        <v>0.91000000000000059</v>
      </c>
      <c r="AC88">
        <v>3</v>
      </c>
      <c r="AD88" s="3">
        <f t="shared" si="61"/>
        <v>3.4150150377909153E-2</v>
      </c>
      <c r="AF88" s="1">
        <f t="shared" si="62"/>
        <v>-2.9316996992441817</v>
      </c>
      <c r="AH88">
        <f t="shared" si="63"/>
        <v>0.53790956760177833</v>
      </c>
      <c r="AJ88" s="2">
        <f t="shared" si="64"/>
        <v>0.48949770651761859</v>
      </c>
      <c r="AN88" s="3"/>
      <c r="AS88" s="3"/>
      <c r="AU88" s="1"/>
      <c r="AW88">
        <f t="shared" si="51"/>
        <v>4.3499999999999925</v>
      </c>
      <c r="AX88">
        <v>3</v>
      </c>
      <c r="AY88" s="3">
        <f t="shared" si="56"/>
        <v>8.6547535786706906E-3</v>
      </c>
      <c r="BA88" s="1">
        <f t="shared" si="52"/>
        <v>-2.9826904928426581</v>
      </c>
      <c r="BC88">
        <f t="shared" si="35"/>
        <v>4.8668833909216468E-2</v>
      </c>
      <c r="BE88" s="2">
        <f t="shared" si="53"/>
        <v>0.21170942750509128</v>
      </c>
      <c r="BF88" s="3">
        <f t="shared" si="36"/>
        <v>-4.7979392086838661</v>
      </c>
      <c r="BG88" s="3">
        <f t="shared" si="37"/>
        <v>-1.4000386610939521</v>
      </c>
      <c r="BH88">
        <v>0.8</v>
      </c>
      <c r="BP88">
        <f t="shared" si="54"/>
        <v>0.89000000000000057</v>
      </c>
      <c r="BQ88">
        <v>3</v>
      </c>
      <c r="BR88" s="3">
        <f t="shared" si="38"/>
        <v>4.4102991205761159E-2</v>
      </c>
      <c r="BT88" s="1">
        <f t="shared" si="39"/>
        <v>-2.9117940175884778</v>
      </c>
      <c r="BV88">
        <f t="shared" si="40"/>
        <v>0.70203094731498628</v>
      </c>
      <c r="BX88" s="2">
        <f t="shared" si="41"/>
        <v>0.62480754311033815</v>
      </c>
      <c r="BY88" s="3">
        <f t="shared" si="55"/>
        <v>-1.6893096224727677</v>
      </c>
      <c r="BZ88" s="3">
        <f t="shared" si="42"/>
        <v>-0.49294054783755364</v>
      </c>
      <c r="CA88">
        <v>0.8</v>
      </c>
    </row>
    <row r="89" spans="1:79" x14ac:dyDescent="0.35">
      <c r="A89">
        <f t="shared" si="43"/>
        <v>4.3999999999999924</v>
      </c>
      <c r="B89">
        <v>3</v>
      </c>
      <c r="C89" s="3">
        <f t="shared" si="57"/>
        <v>4.4039803281906223E-3</v>
      </c>
      <c r="E89" s="1">
        <f t="shared" si="58"/>
        <v>-2.9911920393436184</v>
      </c>
      <c r="G89">
        <f t="shared" si="59"/>
        <v>2.4535879291410195E-2</v>
      </c>
      <c r="I89" s="2">
        <f t="shared" si="60"/>
        <v>0.10795786888220467</v>
      </c>
      <c r="J89" s="3">
        <f t="shared" si="32"/>
        <v>-5.3301862397845294</v>
      </c>
      <c r="K89" s="3">
        <f t="shared" si="33"/>
        <v>-1.5553483447691256</v>
      </c>
      <c r="AB89">
        <f t="shared" si="47"/>
        <v>0.9200000000000006</v>
      </c>
      <c r="AC89">
        <v>3</v>
      </c>
      <c r="AD89" s="3">
        <f t="shared" si="61"/>
        <v>3.3807341018612047E-2</v>
      </c>
      <c r="AF89" s="1">
        <f t="shared" si="62"/>
        <v>-2.9323853179627757</v>
      </c>
      <c r="AH89">
        <f t="shared" si="63"/>
        <v>0.52973638257549127</v>
      </c>
      <c r="AJ89" s="2">
        <f t="shared" si="64"/>
        <v>0.48735747196945228</v>
      </c>
      <c r="AN89" s="3"/>
      <c r="AS89" s="3"/>
      <c r="AU89" s="1"/>
      <c r="AW89">
        <f t="shared" si="51"/>
        <v>4.3999999999999924</v>
      </c>
      <c r="AX89">
        <v>3</v>
      </c>
      <c r="AY89" s="3">
        <f t="shared" si="56"/>
        <v>8.5279820155329238E-3</v>
      </c>
      <c r="BA89" s="1">
        <f t="shared" si="52"/>
        <v>-2.9829440359689339</v>
      </c>
      <c r="BC89">
        <f t="shared" si="35"/>
        <v>4.7511914618020068E-2</v>
      </c>
      <c r="BE89" s="2">
        <f t="shared" si="53"/>
        <v>0.20905242431928794</v>
      </c>
      <c r="BF89" s="3">
        <f t="shared" si="36"/>
        <v>-4.8124919733450682</v>
      </c>
      <c r="BG89" s="3">
        <f t="shared" si="37"/>
        <v>-1.404285157822091</v>
      </c>
      <c r="BH89">
        <v>0.8</v>
      </c>
      <c r="BP89">
        <f t="shared" si="54"/>
        <v>0.90000000000000058</v>
      </c>
      <c r="BQ89">
        <v>3</v>
      </c>
      <c r="BR89" s="3">
        <f t="shared" si="38"/>
        <v>4.3748406624940409E-2</v>
      </c>
      <c r="BT89" s="1">
        <f t="shared" si="39"/>
        <v>-2.912503186750119</v>
      </c>
      <c r="BV89">
        <f t="shared" si="40"/>
        <v>0.69272148069017458</v>
      </c>
      <c r="BX89" s="2">
        <f t="shared" si="41"/>
        <v>0.62344933262115754</v>
      </c>
      <c r="BY89" s="3">
        <f t="shared" si="55"/>
        <v>-1.7120698406683066</v>
      </c>
      <c r="BZ89" s="3">
        <f t="shared" si="42"/>
        <v>-0.49958197950701183</v>
      </c>
      <c r="CA89">
        <v>0.8</v>
      </c>
    </row>
    <row r="90" spans="1:79" x14ac:dyDescent="0.35">
      <c r="A90">
        <f t="shared" si="43"/>
        <v>4.4499999999999922</v>
      </c>
      <c r="B90">
        <v>3</v>
      </c>
      <c r="C90" s="3">
        <f t="shared" si="57"/>
        <v>4.3238918217832828E-3</v>
      </c>
      <c r="E90" s="1">
        <f t="shared" si="58"/>
        <v>-2.9913522163564337</v>
      </c>
      <c r="G90">
        <f t="shared" si="59"/>
        <v>2.3868676230889955E-2</v>
      </c>
      <c r="I90" s="2">
        <f t="shared" si="60"/>
        <v>0.10621560922746011</v>
      </c>
      <c r="J90" s="3">
        <f t="shared" si="32"/>
        <v>-5.3394954107979675</v>
      </c>
      <c r="K90" s="3">
        <f t="shared" si="33"/>
        <v>-1.5580647608708469</v>
      </c>
      <c r="AB90">
        <f t="shared" si="47"/>
        <v>0.9300000000000006</v>
      </c>
      <c r="AC90">
        <v>3</v>
      </c>
      <c r="AD90" s="3">
        <f t="shared" si="61"/>
        <v>3.3469608685409831E-2</v>
      </c>
      <c r="AF90" s="1">
        <f t="shared" si="62"/>
        <v>-2.9330607826291804</v>
      </c>
      <c r="AH90">
        <f t="shared" si="63"/>
        <v>0.52172703487075356</v>
      </c>
      <c r="AJ90" s="2">
        <f t="shared" si="64"/>
        <v>0.48520614242980115</v>
      </c>
      <c r="AN90" s="3"/>
      <c r="AS90" s="3"/>
      <c r="AU90" s="1"/>
      <c r="AW90">
        <f t="shared" si="51"/>
        <v>4.4499999999999922</v>
      </c>
      <c r="AX90">
        <v>3</v>
      </c>
      <c r="AY90" s="3">
        <f t="shared" si="56"/>
        <v>8.4041947365440326E-3</v>
      </c>
      <c r="BA90" s="1">
        <f t="shared" si="52"/>
        <v>-2.9831916105269114</v>
      </c>
      <c r="BC90">
        <f t="shared" si="35"/>
        <v>4.6392696999803223E-2</v>
      </c>
      <c r="BE90" s="2">
        <f t="shared" si="53"/>
        <v>0.20644750164912398</v>
      </c>
      <c r="BF90" s="3">
        <f t="shared" si="36"/>
        <v>-4.8267318739134701</v>
      </c>
      <c r="BG90" s="3">
        <f t="shared" si="37"/>
        <v>-1.4084403608079505</v>
      </c>
      <c r="BH90">
        <v>0.8</v>
      </c>
      <c r="BP90">
        <f t="shared" si="54"/>
        <v>0.91000000000000059</v>
      </c>
      <c r="BQ90">
        <v>3</v>
      </c>
      <c r="BR90" s="3">
        <f t="shared" si="38"/>
        <v>4.3398383438647062E-2</v>
      </c>
      <c r="BT90" s="1">
        <f t="shared" si="39"/>
        <v>-2.9132032331227053</v>
      </c>
      <c r="BV90">
        <f t="shared" si="40"/>
        <v>0.68358134332549547</v>
      </c>
      <c r="BX90" s="2">
        <f t="shared" si="41"/>
        <v>0.62205902242620126</v>
      </c>
      <c r="BY90" s="3">
        <f t="shared" si="55"/>
        <v>-1.7346906044729438</v>
      </c>
      <c r="BZ90" s="3">
        <f t="shared" si="42"/>
        <v>-0.50618271838520501</v>
      </c>
      <c r="CA90">
        <v>0.8</v>
      </c>
    </row>
    <row r="91" spans="1:79" x14ac:dyDescent="0.35">
      <c r="A91">
        <f t="shared" si="43"/>
        <v>4.499999999999992</v>
      </c>
      <c r="B91">
        <v>3</v>
      </c>
      <c r="C91" s="3">
        <f t="shared" si="57"/>
        <v>4.2459652377085585E-3</v>
      </c>
      <c r="E91" s="1">
        <f t="shared" si="58"/>
        <v>-2.9915080695245826</v>
      </c>
      <c r="G91">
        <f t="shared" si="59"/>
        <v>2.322542985026585E-2</v>
      </c>
      <c r="I91" s="2">
        <f t="shared" si="60"/>
        <v>0.10451443432619614</v>
      </c>
      <c r="J91" s="3">
        <f t="shared" si="32"/>
        <v>-5.3485705814916855</v>
      </c>
      <c r="K91" s="3">
        <f t="shared" si="33"/>
        <v>-1.560712895679274</v>
      </c>
      <c r="AB91">
        <f t="shared" si="47"/>
        <v>0.94000000000000061</v>
      </c>
      <c r="AC91">
        <v>3</v>
      </c>
      <c r="AD91" s="3">
        <f t="shared" si="61"/>
        <v>3.3136854791680562E-2</v>
      </c>
      <c r="AF91" s="1">
        <f t="shared" si="62"/>
        <v>-2.9337262904166388</v>
      </c>
      <c r="AH91">
        <f t="shared" si="63"/>
        <v>0.51387746206582963</v>
      </c>
      <c r="AJ91" s="2">
        <f t="shared" si="64"/>
        <v>0.48304481434188018</v>
      </c>
      <c r="AN91" s="3"/>
      <c r="AS91" s="3"/>
      <c r="AU91" s="1"/>
      <c r="AW91">
        <f t="shared" si="51"/>
        <v>4.499999999999992</v>
      </c>
      <c r="AX91">
        <v>3</v>
      </c>
      <c r="AY91" s="3">
        <f t="shared" si="56"/>
        <v>8.2832955075391127E-3</v>
      </c>
      <c r="BA91" s="1">
        <f t="shared" si="52"/>
        <v>-2.9834334089849213</v>
      </c>
      <c r="BC91">
        <f t="shared" si="35"/>
        <v>4.5309626426239015E-2</v>
      </c>
      <c r="BE91" s="2">
        <f t="shared" si="53"/>
        <v>0.20389331891807522</v>
      </c>
      <c r="BF91" s="3">
        <f t="shared" si="36"/>
        <v>-4.8406680337083845</v>
      </c>
      <c r="BG91" s="3">
        <f t="shared" si="37"/>
        <v>-1.4125069322361066</v>
      </c>
      <c r="BH91">
        <v>0.8</v>
      </c>
      <c r="BP91">
        <f t="shared" si="54"/>
        <v>0.9200000000000006</v>
      </c>
      <c r="BQ91">
        <v>3</v>
      </c>
      <c r="BR91" s="3">
        <f t="shared" si="38"/>
        <v>4.3052841571941294E-2</v>
      </c>
      <c r="BT91" s="1">
        <f t="shared" si="39"/>
        <v>-2.9138943168561173</v>
      </c>
      <c r="BV91">
        <f t="shared" si="40"/>
        <v>0.67460663473534044</v>
      </c>
      <c r="BX91" s="2">
        <f t="shared" si="41"/>
        <v>0.62063810395651364</v>
      </c>
      <c r="BY91" s="3">
        <f t="shared" si="55"/>
        <v>-1.7571713921337384</v>
      </c>
      <c r="BZ91" s="3">
        <f t="shared" si="42"/>
        <v>-0.51274261222462492</v>
      </c>
      <c r="CA91">
        <v>0.8</v>
      </c>
    </row>
    <row r="92" spans="1:79" x14ac:dyDescent="0.35">
      <c r="A92">
        <f t="shared" si="43"/>
        <v>4.5499999999999918</v>
      </c>
      <c r="B92">
        <v>3</v>
      </c>
      <c r="C92" s="3">
        <f t="shared" si="57"/>
        <v>4.1701235651656577E-3</v>
      </c>
      <c r="E92" s="1">
        <f t="shared" si="58"/>
        <v>-2.9916597528696682</v>
      </c>
      <c r="G92">
        <f t="shared" si="59"/>
        <v>2.2605075217659278E-2</v>
      </c>
      <c r="I92" s="2">
        <f t="shared" si="60"/>
        <v>0.10285309224034953</v>
      </c>
      <c r="J92" s="3">
        <f t="shared" si="32"/>
        <v>-5.3574194766945471</v>
      </c>
      <c r="K92" s="3">
        <f t="shared" si="33"/>
        <v>-1.5632950032994688</v>
      </c>
      <c r="AB92">
        <f t="shared" si="47"/>
        <v>0.95000000000000062</v>
      </c>
      <c r="AC92">
        <v>3</v>
      </c>
      <c r="AD92" s="3">
        <f t="shared" si="61"/>
        <v>3.2808983103002495E-2</v>
      </c>
      <c r="AF92" s="1">
        <f t="shared" si="62"/>
        <v>-2.934382033793995</v>
      </c>
      <c r="AH92">
        <f t="shared" si="63"/>
        <v>0.50618372136093837</v>
      </c>
      <c r="AJ92" s="2">
        <f t="shared" si="64"/>
        <v>0.48087453529289176</v>
      </c>
      <c r="AN92" s="3"/>
      <c r="AS92" s="3"/>
      <c r="AU92" s="1"/>
      <c r="AW92">
        <f t="shared" si="51"/>
        <v>4.5499999999999918</v>
      </c>
      <c r="AX92">
        <v>3</v>
      </c>
      <c r="AY92" s="3">
        <f t="shared" si="56"/>
        <v>8.1651920183286337E-3</v>
      </c>
      <c r="BA92" s="1">
        <f t="shared" si="52"/>
        <v>-2.9836696159633429</v>
      </c>
      <c r="BC92">
        <f t="shared" si="35"/>
        <v>4.426122556241753E-2</v>
      </c>
      <c r="BE92" s="2">
        <f t="shared" si="53"/>
        <v>0.2013885763089994</v>
      </c>
      <c r="BF92" s="3">
        <f t="shared" si="36"/>
        <v>-4.8543092440089026</v>
      </c>
      <c r="BG92" s="3">
        <f t="shared" si="37"/>
        <v>-1.4164874374017977</v>
      </c>
      <c r="BH92">
        <v>0.8</v>
      </c>
      <c r="BP92">
        <f t="shared" si="54"/>
        <v>0.9300000000000006</v>
      </c>
      <c r="BQ92">
        <v>3</v>
      </c>
      <c r="BR92" s="3">
        <f t="shared" si="38"/>
        <v>4.2711702721125767E-2</v>
      </c>
      <c r="BT92" s="1">
        <f t="shared" si="39"/>
        <v>-2.9145765945577486</v>
      </c>
      <c r="BV92">
        <f t="shared" si="40"/>
        <v>0.66579356288345504</v>
      </c>
      <c r="BX92" s="2">
        <f t="shared" si="41"/>
        <v>0.61918801348161356</v>
      </c>
      <c r="BY92" s="3">
        <f t="shared" si="55"/>
        <v>-1.7795117659232806</v>
      </c>
      <c r="BZ92" s="3">
        <f t="shared" si="42"/>
        <v>-0.51926153329641334</v>
      </c>
      <c r="CA92">
        <v>0.8</v>
      </c>
    </row>
    <row r="93" spans="1:79" x14ac:dyDescent="0.35">
      <c r="A93">
        <f t="shared" si="43"/>
        <v>4.5999999999999917</v>
      </c>
      <c r="B93">
        <v>3</v>
      </c>
      <c r="C93" s="3">
        <f t="shared" si="57"/>
        <v>4.0962931874424019E-3</v>
      </c>
      <c r="E93" s="1">
        <f t="shared" si="58"/>
        <v>-2.9918074136251152</v>
      </c>
      <c r="G93">
        <f t="shared" si="59"/>
        <v>2.2006603668608009E-2</v>
      </c>
      <c r="I93" s="2">
        <f t="shared" si="60"/>
        <v>0.10123037687559666</v>
      </c>
      <c r="J93" s="3">
        <f t="shared" si="32"/>
        <v>-5.3660495076096719</v>
      </c>
      <c r="K93" s="3">
        <f t="shared" si="33"/>
        <v>-1.5658132463205023</v>
      </c>
      <c r="AB93">
        <f t="shared" si="47"/>
        <v>0.96000000000000063</v>
      </c>
      <c r="AC93">
        <v>3</v>
      </c>
      <c r="AD93" s="3">
        <f t="shared" si="61"/>
        <v>3.2485899670997138E-2</v>
      </c>
      <c r="AF93" s="1">
        <f t="shared" si="62"/>
        <v>-2.9350282006580057</v>
      </c>
      <c r="AH93">
        <f t="shared" si="63"/>
        <v>0.49864198551119832</v>
      </c>
      <c r="AJ93" s="2">
        <f t="shared" si="64"/>
        <v>0.4786963060907507</v>
      </c>
      <c r="AN93" s="3"/>
      <c r="AS93" s="3"/>
      <c r="AU93" s="1"/>
      <c r="AW93">
        <f t="shared" si="51"/>
        <v>4.5999999999999917</v>
      </c>
      <c r="AX93">
        <v>3</v>
      </c>
      <c r="AY93" s="3">
        <f t="shared" si="56"/>
        <v>8.0497956899026717E-3</v>
      </c>
      <c r="BA93" s="1">
        <f t="shared" si="52"/>
        <v>-2.9839004086201943</v>
      </c>
      <c r="BC93">
        <f t="shared" si="35"/>
        <v>4.3246089880486116E-2</v>
      </c>
      <c r="BE93" s="2">
        <f t="shared" si="53"/>
        <v>0.19893201345023578</v>
      </c>
      <c r="BF93" s="3">
        <f t="shared" si="36"/>
        <v>-4.867663978363634</v>
      </c>
      <c r="BG93" s="3">
        <f t="shared" si="37"/>
        <v>-1.4203843488865082</v>
      </c>
      <c r="BH93">
        <v>0.8</v>
      </c>
      <c r="BP93">
        <f t="shared" si="54"/>
        <v>0.94000000000000061</v>
      </c>
      <c r="BQ93">
        <v>3</v>
      </c>
      <c r="BR93" s="3">
        <f t="shared" si="38"/>
        <v>4.2374890306698491E-2</v>
      </c>
      <c r="BT93" s="1">
        <f t="shared" si="39"/>
        <v>-2.9152502193866026</v>
      </c>
      <c r="BV93">
        <f t="shared" si="40"/>
        <v>0.65713844065825966</v>
      </c>
      <c r="BX93" s="2">
        <f t="shared" si="41"/>
        <v>0.61771013421876453</v>
      </c>
      <c r="BY93" s="3">
        <f t="shared" si="55"/>
        <v>-1.8017113677971985</v>
      </c>
      <c r="BZ93" s="3">
        <f t="shared" si="42"/>
        <v>-0.5257393771232225</v>
      </c>
      <c r="CA93">
        <v>0.8</v>
      </c>
    </row>
    <row r="94" spans="1:79" x14ac:dyDescent="0.35">
      <c r="A94">
        <f t="shared" si="43"/>
        <v>4.6499999999999915</v>
      </c>
      <c r="B94">
        <v>3</v>
      </c>
      <c r="C94" s="3">
        <f t="shared" si="57"/>
        <v>4.0244037042219318E-3</v>
      </c>
      <c r="E94" s="1">
        <f t="shared" si="58"/>
        <v>-2.9919511925915558</v>
      </c>
      <c r="G94">
        <f t="shared" si="59"/>
        <v>2.1429059370180002E-2</v>
      </c>
      <c r="I94" s="2">
        <f t="shared" si="60"/>
        <v>9.9645126071336826E-2</v>
      </c>
      <c r="J94" s="3">
        <f t="shared" si="32"/>
        <v>-5.3744677868259867</v>
      </c>
      <c r="K94" s="3">
        <f t="shared" si="33"/>
        <v>-1.5682697001958228</v>
      </c>
      <c r="AB94">
        <f t="shared" si="47"/>
        <v>0.97000000000000064</v>
      </c>
      <c r="AC94">
        <v>3</v>
      </c>
      <c r="AD94" s="3">
        <f t="shared" si="61"/>
        <v>3.2167512769302846E-2</v>
      </c>
      <c r="AF94" s="1">
        <f t="shared" si="62"/>
        <v>-2.9356649744613943</v>
      </c>
      <c r="AH94">
        <f t="shared" si="63"/>
        <v>0.49124853891597758</v>
      </c>
      <c r="AJ94" s="2">
        <f t="shared" si="64"/>
        <v>0.47651108274849857</v>
      </c>
      <c r="AN94" s="3"/>
      <c r="AS94" s="3"/>
      <c r="AU94" s="1"/>
      <c r="AW94">
        <f t="shared" si="51"/>
        <v>4.6499999999999915</v>
      </c>
      <c r="AX94">
        <v>3</v>
      </c>
      <c r="AY94" s="3">
        <f t="shared" si="56"/>
        <v>7.9370214926872892E-3</v>
      </c>
      <c r="BA94" s="1">
        <f t="shared" si="52"/>
        <v>-2.9841259570146255</v>
      </c>
      <c r="BC94">
        <f t="shared" si="35"/>
        <v>4.2262883470353528E-2</v>
      </c>
      <c r="BE94" s="2">
        <f t="shared" si="53"/>
        <v>0.19652240813714356</v>
      </c>
      <c r="BF94" s="3">
        <f t="shared" si="36"/>
        <v>-4.8807404061978925</v>
      </c>
      <c r="BG94" s="3">
        <f t="shared" si="37"/>
        <v>-1.424200050528545</v>
      </c>
      <c r="BH94">
        <v>0.8</v>
      </c>
      <c r="BP94">
        <f t="shared" si="54"/>
        <v>0.95000000000000062</v>
      </c>
      <c r="BQ94">
        <v>3</v>
      </c>
      <c r="BR94" s="3">
        <f t="shared" si="38"/>
        <v>4.2042329427758394E-2</v>
      </c>
      <c r="BT94" s="1">
        <f t="shared" si="39"/>
        <v>-2.9159153411444829</v>
      </c>
      <c r="BV94">
        <f t="shared" si="40"/>
        <v>0.64863768247903131</v>
      </c>
      <c r="BX94" s="2">
        <f t="shared" si="41"/>
        <v>0.61620579835508016</v>
      </c>
      <c r="BY94" s="3">
        <f t="shared" si="55"/>
        <v>-1.8237699152563458</v>
      </c>
      <c r="BZ94" s="3">
        <f t="shared" si="42"/>
        <v>-0.53217606127180173</v>
      </c>
      <c r="CA94">
        <v>0.8</v>
      </c>
    </row>
    <row r="95" spans="1:79" x14ac:dyDescent="0.35">
      <c r="A95">
        <f t="shared" si="43"/>
        <v>4.6999999999999913</v>
      </c>
      <c r="B95">
        <v>3</v>
      </c>
      <c r="C95" s="3">
        <f t="shared" si="57"/>
        <v>3.9543877646343621E-3</v>
      </c>
      <c r="E95" s="1">
        <f t="shared" si="58"/>
        <v>-2.9920912244707312</v>
      </c>
      <c r="G95">
        <f t="shared" si="59"/>
        <v>2.087153612263596E-2</v>
      </c>
      <c r="I95" s="2">
        <f t="shared" si="60"/>
        <v>9.8096219776388827E-2</v>
      </c>
      <c r="J95" s="3">
        <f t="shared" si="32"/>
        <v>-5.3826811425077281</v>
      </c>
      <c r="K95" s="3">
        <f t="shared" si="33"/>
        <v>-1.5706663573837552</v>
      </c>
      <c r="AB95">
        <f t="shared" si="47"/>
        <v>0.98000000000000065</v>
      </c>
      <c r="AC95">
        <v>3</v>
      </c>
      <c r="AD95" s="3">
        <f t="shared" si="61"/>
        <v>3.1853732831602137E-2</v>
      </c>
      <c r="AF95" s="1">
        <f t="shared" si="62"/>
        <v>-2.9362925343367956</v>
      </c>
      <c r="AH95">
        <f t="shared" si="63"/>
        <v>0.48399977385795456</v>
      </c>
      <c r="AJ95" s="2">
        <f t="shared" si="64"/>
        <v>0.47431977838079581</v>
      </c>
      <c r="AN95" s="3"/>
      <c r="AS95" s="3"/>
      <c r="AU95" s="1"/>
      <c r="AW95">
        <f t="shared" si="51"/>
        <v>4.6999999999999913</v>
      </c>
      <c r="AX95">
        <v>3</v>
      </c>
      <c r="AY95" s="3">
        <f t="shared" si="56"/>
        <v>7.8267877751307131E-3</v>
      </c>
      <c r="BA95" s="1">
        <f t="shared" si="52"/>
        <v>-2.9843464244497384</v>
      </c>
      <c r="BC95">
        <f t="shared" si="35"/>
        <v>4.1310335125404891E-2</v>
      </c>
      <c r="BE95" s="2">
        <f t="shared" si="53"/>
        <v>0.19415857508940262</v>
      </c>
      <c r="BF95" s="3">
        <f t="shared" si="36"/>
        <v>-4.8935464057562994</v>
      </c>
      <c r="BG95" s="3">
        <f t="shared" si="37"/>
        <v>-1.4279368411996882</v>
      </c>
      <c r="BH95">
        <v>0.8</v>
      </c>
      <c r="BP95">
        <f t="shared" si="54"/>
        <v>0.96000000000000063</v>
      </c>
      <c r="BQ95">
        <v>3</v>
      </c>
      <c r="BR95" s="3">
        <f t="shared" si="38"/>
        <v>4.1713946817812986E-2</v>
      </c>
      <c r="BT95" s="1">
        <f t="shared" si="39"/>
        <v>-2.9165721063643746</v>
      </c>
      <c r="BV95">
        <f t="shared" si="40"/>
        <v>0.6402878010275016</v>
      </c>
      <c r="BX95" s="2">
        <f t="shared" si="41"/>
        <v>0.61467628898640192</v>
      </c>
      <c r="BY95" s="3">
        <f t="shared" si="55"/>
        <v>-1.8456871974042999</v>
      </c>
      <c r="BZ95" s="3">
        <f t="shared" si="42"/>
        <v>-0.5385715242025747</v>
      </c>
      <c r="CA95">
        <v>0.8</v>
      </c>
    </row>
    <row r="96" spans="1:79" x14ac:dyDescent="0.35">
      <c r="A96">
        <f t="shared" si="43"/>
        <v>4.7499999999999911</v>
      </c>
      <c r="B96">
        <v>3</v>
      </c>
      <c r="C96" s="3">
        <f t="shared" si="57"/>
        <v>3.8861809103181706E-3</v>
      </c>
      <c r="E96" s="1">
        <f t="shared" si="58"/>
        <v>-2.9922276381793642</v>
      </c>
      <c r="G96">
        <f t="shared" si="59"/>
        <v>2.0333174380334322E-2</v>
      </c>
      <c r="I96" s="2">
        <f t="shared" si="60"/>
        <v>9.6582578306587855E-2</v>
      </c>
      <c r="J96" s="3">
        <f t="shared" si="32"/>
        <v>-5.3906961318123887</v>
      </c>
      <c r="K96" s="3">
        <f t="shared" si="33"/>
        <v>-1.573005131262855</v>
      </c>
      <c r="AB96">
        <f t="shared" si="47"/>
        <v>0.99000000000000066</v>
      </c>
      <c r="AC96">
        <v>3</v>
      </c>
      <c r="AD96" s="3">
        <f t="shared" si="61"/>
        <v>3.1544472391628831E-2</v>
      </c>
      <c r="AF96" s="1">
        <f t="shared" si="62"/>
        <v>-2.9369110552167421</v>
      </c>
      <c r="AH96">
        <f t="shared" si="63"/>
        <v>0.47689218688550405</v>
      </c>
      <c r="AJ96" s="2">
        <f t="shared" si="64"/>
        <v>0.47212326501664931</v>
      </c>
      <c r="AN96" s="3"/>
      <c r="AS96" s="3"/>
      <c r="AU96" s="1"/>
      <c r="AW96">
        <f t="shared" si="51"/>
        <v>4.7499999999999911</v>
      </c>
      <c r="AX96">
        <v>3</v>
      </c>
      <c r="AY96" s="3">
        <f t="shared" si="56"/>
        <v>7.7190161019498509E-3</v>
      </c>
      <c r="BA96" s="1">
        <f t="shared" si="52"/>
        <v>-2.9845619677961004</v>
      </c>
      <c r="BC96">
        <f t="shared" si="35"/>
        <v>4.0387234682984635E-2</v>
      </c>
      <c r="BE96" s="2">
        <f t="shared" si="53"/>
        <v>0.19183936474417665</v>
      </c>
      <c r="BF96" s="3">
        <f t="shared" si="36"/>
        <v>-4.9060895764167389</v>
      </c>
      <c r="BG96" s="3">
        <f t="shared" si="37"/>
        <v>-1.4315969383984044</v>
      </c>
      <c r="BH96">
        <v>0.8</v>
      </c>
      <c r="BP96">
        <f t="shared" si="54"/>
        <v>0.97000000000000064</v>
      </c>
      <c r="BQ96">
        <v>3</v>
      </c>
      <c r="BR96" s="3">
        <f t="shared" si="38"/>
        <v>4.1389670801938713E-2</v>
      </c>
      <c r="BT96" s="1">
        <f t="shared" si="39"/>
        <v>-2.9172206583961224</v>
      </c>
      <c r="BV96">
        <f t="shared" si="40"/>
        <v>0.63208540409965785</v>
      </c>
      <c r="BX96" s="2">
        <f t="shared" si="41"/>
        <v>0.61312284197666855</v>
      </c>
      <c r="BY96" s="3">
        <f t="shared" si="55"/>
        <v>-1.8674630711900231</v>
      </c>
      <c r="BZ96" s="3">
        <f t="shared" si="42"/>
        <v>-0.54492572417324869</v>
      </c>
      <c r="CA96">
        <v>0.8</v>
      </c>
    </row>
    <row r="97" spans="1:79" x14ac:dyDescent="0.35">
      <c r="A97">
        <f t="shared" si="43"/>
        <v>4.7999999999999909</v>
      </c>
      <c r="B97">
        <v>3</v>
      </c>
      <c r="C97" s="3">
        <f t="shared" si="57"/>
        <v>3.8197214278121476E-3</v>
      </c>
      <c r="E97" s="1">
        <f t="shared" si="58"/>
        <v>-2.9923605571443757</v>
      </c>
      <c r="G97">
        <f t="shared" si="59"/>
        <v>1.9813158475125627E-2</v>
      </c>
      <c r="I97" s="2">
        <f t="shared" si="60"/>
        <v>9.510316068060283E-2</v>
      </c>
      <c r="J97" s="3">
        <f t="shared" si="32"/>
        <v>-5.3985190535837946</v>
      </c>
      <c r="K97" s="3">
        <f t="shared" si="33"/>
        <v>-1.5752878598357511</v>
      </c>
      <c r="AB97">
        <f t="shared" si="47"/>
        <v>1.0000000000000007</v>
      </c>
      <c r="AC97">
        <v>3</v>
      </c>
      <c r="AD97" s="3">
        <f t="shared" si="61"/>
        <v>3.1239646025084167E-2</v>
      </c>
      <c r="AF97" s="1">
        <f t="shared" si="62"/>
        <v>-2.9375207079498322</v>
      </c>
      <c r="AH97">
        <f t="shared" si="63"/>
        <v>0.46992237533232839</v>
      </c>
      <c r="AJ97" s="2">
        <f t="shared" si="64"/>
        <v>0.46992237533232872</v>
      </c>
      <c r="AN97" s="3"/>
      <c r="AS97" s="3"/>
      <c r="AU97" s="1"/>
      <c r="AW97">
        <f t="shared" si="51"/>
        <v>4.7999999999999909</v>
      </c>
      <c r="AX97">
        <v>3</v>
      </c>
      <c r="AY97" s="3">
        <f t="shared" si="56"/>
        <v>7.6136311014163311E-3</v>
      </c>
      <c r="BA97" s="1">
        <f t="shared" si="52"/>
        <v>-2.9847727377971678</v>
      </c>
      <c r="BC97">
        <f t="shared" si="35"/>
        <v>3.9492429601053564E-2</v>
      </c>
      <c r="BE97" s="2">
        <f t="shared" si="53"/>
        <v>0.18956366208505676</v>
      </c>
      <c r="BF97" s="3">
        <f t="shared" si="36"/>
        <v>-4.9183772504095451</v>
      </c>
      <c r="BG97" s="3">
        <f t="shared" si="37"/>
        <v>-1.4351824816695053</v>
      </c>
      <c r="BH97">
        <v>0.8</v>
      </c>
      <c r="BP97">
        <f t="shared" si="54"/>
        <v>0.98000000000000065</v>
      </c>
      <c r="BQ97">
        <v>3</v>
      </c>
      <c r="BR97" s="3">
        <f t="shared" si="38"/>
        <v>4.106943125524732E-2</v>
      </c>
      <c r="BT97" s="1">
        <f t="shared" si="39"/>
        <v>-2.9178611374895054</v>
      </c>
      <c r="BV97">
        <f t="shared" si="40"/>
        <v>0.62402719157278541</v>
      </c>
      <c r="BX97" s="2">
        <f t="shared" si="41"/>
        <v>0.61154664774133016</v>
      </c>
      <c r="BY97" s="3">
        <f t="shared" si="55"/>
        <v>-1.8890974578273045</v>
      </c>
      <c r="BZ97" s="3">
        <f t="shared" si="42"/>
        <v>-0.55123863819400742</v>
      </c>
      <c r="CA97">
        <v>0.8</v>
      </c>
    </row>
    <row r="98" spans="1:79" x14ac:dyDescent="0.35">
      <c r="A98">
        <f t="shared" si="43"/>
        <v>4.8499999999999908</v>
      </c>
      <c r="B98">
        <v>3</v>
      </c>
      <c r="C98" s="3">
        <f t="shared" si="57"/>
        <v>3.7549502096500919E-3</v>
      </c>
      <c r="E98" s="1">
        <f t="shared" si="58"/>
        <v>-2.9924900995806998</v>
      </c>
      <c r="G98">
        <f t="shared" si="59"/>
        <v>1.9310714026892856E-2</v>
      </c>
      <c r="I98" s="2">
        <f t="shared" si="60"/>
        <v>9.3656963030430168E-2</v>
      </c>
      <c r="J98" s="3">
        <f t="shared" si="32"/>
        <v>-5.4061559603643445</v>
      </c>
      <c r="K98" s="3">
        <f t="shared" si="33"/>
        <v>-1.5775163092343156</v>
      </c>
      <c r="AB98">
        <f t="shared" si="47"/>
        <v>1.0100000000000007</v>
      </c>
      <c r="AC98">
        <v>3</v>
      </c>
      <c r="AD98" s="3">
        <f t="shared" si="61"/>
        <v>3.093917029339386E-2</v>
      </c>
      <c r="AF98" s="1">
        <f t="shared" si="62"/>
        <v>-2.9381216594132118</v>
      </c>
      <c r="AH98">
        <f t="shared" si="63"/>
        <v>0.46308703396853429</v>
      </c>
      <c r="AJ98" s="2">
        <f t="shared" si="64"/>
        <v>0.46771790430821997</v>
      </c>
      <c r="AN98" s="3"/>
      <c r="AS98" s="3"/>
      <c r="AU98" s="1"/>
      <c r="AW98">
        <f t="shared" si="51"/>
        <v>4.8499999999999908</v>
      </c>
      <c r="AX98">
        <v>3</v>
      </c>
      <c r="AY98" s="3">
        <f t="shared" si="56"/>
        <v>7.5105603211058601E-3</v>
      </c>
      <c r="BA98" s="1">
        <f t="shared" si="52"/>
        <v>-2.9849788793577883</v>
      </c>
      <c r="BC98">
        <f t="shared" si="35"/>
        <v>3.8624821753926522E-2</v>
      </c>
      <c r="BE98" s="2">
        <f t="shared" si="53"/>
        <v>0.18733038550654327</v>
      </c>
      <c r="BF98" s="3">
        <f t="shared" si="36"/>
        <v>-4.9304165039730012</v>
      </c>
      <c r="BG98" s="3">
        <f t="shared" si="37"/>
        <v>-1.4386955358593219</v>
      </c>
      <c r="BH98">
        <v>0.8</v>
      </c>
      <c r="BP98">
        <f t="shared" si="54"/>
        <v>0.99000000000000066</v>
      </c>
      <c r="BQ98">
        <v>3</v>
      </c>
      <c r="BR98" s="3">
        <f t="shared" si="38"/>
        <v>4.075315956261287E-2</v>
      </c>
      <c r="BT98" s="1">
        <f t="shared" si="39"/>
        <v>-2.9184936808747746</v>
      </c>
      <c r="BV98">
        <f t="shared" si="40"/>
        <v>0.61610995248301903</v>
      </c>
      <c r="BX98" s="2">
        <f t="shared" si="41"/>
        <v>0.60994885295818924</v>
      </c>
      <c r="BY98" s="3">
        <f t="shared" si="55"/>
        <v>-1.9105903393828116</v>
      </c>
      <c r="BZ98" s="3">
        <f t="shared" si="42"/>
        <v>-0.55751026103190449</v>
      </c>
      <c r="CA98">
        <v>0.8</v>
      </c>
    </row>
    <row r="99" spans="1:79" x14ac:dyDescent="0.35">
      <c r="A99">
        <f t="shared" si="43"/>
        <v>4.8999999999999906</v>
      </c>
      <c r="B99">
        <v>3</v>
      </c>
      <c r="C99" s="3">
        <f t="shared" si="57"/>
        <v>3.6918106235774729E-3</v>
      </c>
      <c r="E99" s="1">
        <f t="shared" si="58"/>
        <v>-2.992616378752845</v>
      </c>
      <c r="G99">
        <f t="shared" si="59"/>
        <v>1.8825105527174316E-2</v>
      </c>
      <c r="I99" s="2">
        <f t="shared" si="60"/>
        <v>9.2243017083153966E-2</v>
      </c>
      <c r="J99" s="3">
        <f t="shared" si="32"/>
        <v>-5.413612669767276</v>
      </c>
      <c r="K99" s="3">
        <f t="shared" si="33"/>
        <v>-1.5796921770380912</v>
      </c>
      <c r="AB99">
        <f t="shared" si="47"/>
        <v>1.0200000000000007</v>
      </c>
      <c r="AC99">
        <v>3</v>
      </c>
      <c r="AD99" s="3">
        <f t="shared" si="61"/>
        <v>3.0642963689240552E-2</v>
      </c>
      <c r="AF99" s="1">
        <f t="shared" si="62"/>
        <v>-2.9387140726215191</v>
      </c>
      <c r="AH99">
        <f t="shared" si="63"/>
        <v>0.45638295177762467</v>
      </c>
      <c r="AJ99" s="2">
        <f t="shared" si="64"/>
        <v>0.46551061081317746</v>
      </c>
      <c r="AN99" s="3"/>
      <c r="AS99" s="3"/>
      <c r="AU99" s="1"/>
      <c r="AW99">
        <f t="shared" si="51"/>
        <v>4.8999999999999906</v>
      </c>
      <c r="AX99">
        <v>3</v>
      </c>
      <c r="AY99" s="3">
        <f t="shared" si="56"/>
        <v>7.4097340915760361E-3</v>
      </c>
      <c r="BA99" s="1">
        <f t="shared" si="52"/>
        <v>-2.9851805318168476</v>
      </c>
      <c r="BC99">
        <f t="shared" si="35"/>
        <v>3.7783364431367018E-2</v>
      </c>
      <c r="BE99" s="2">
        <f t="shared" si="53"/>
        <v>0.18513848571369804</v>
      </c>
      <c r="BF99" s="3">
        <f t="shared" si="36"/>
        <v>-4.9422141679762781</v>
      </c>
      <c r="BG99" s="3">
        <f t="shared" si="37"/>
        <v>-1.442138094215478</v>
      </c>
      <c r="BH99">
        <v>0.8</v>
      </c>
      <c r="BP99">
        <f t="shared" si="54"/>
        <v>1.0000000000000007</v>
      </c>
      <c r="BQ99">
        <v>3</v>
      </c>
      <c r="BR99" s="3">
        <f t="shared" si="38"/>
        <v>4.0440788579615722E-2</v>
      </c>
      <c r="BT99" s="1">
        <f t="shared" si="39"/>
        <v>-2.9191184228407683</v>
      </c>
      <c r="BV99">
        <f t="shared" si="40"/>
        <v>0.60833056220886927</v>
      </c>
      <c r="BX99" s="2">
        <f t="shared" si="41"/>
        <v>0.60833056220886972</v>
      </c>
      <c r="BY99" s="3">
        <f t="shared" si="55"/>
        <v>-1.9319417555239471</v>
      </c>
      <c r="BZ99" s="3">
        <f t="shared" si="42"/>
        <v>-0.56374060426188777</v>
      </c>
      <c r="CA99">
        <v>0.8</v>
      </c>
    </row>
    <row r="100" spans="1:79" x14ac:dyDescent="0.35">
      <c r="A100">
        <f t="shared" si="43"/>
        <v>4.9499999999999904</v>
      </c>
      <c r="B100">
        <v>3</v>
      </c>
      <c r="C100" s="3">
        <f t="shared" si="57"/>
        <v>3.6302483893525051E-3</v>
      </c>
      <c r="E100" s="1">
        <f t="shared" si="58"/>
        <v>-2.9927395032212947</v>
      </c>
      <c r="G100">
        <f t="shared" si="59"/>
        <v>1.8355634082969797E-2</v>
      </c>
      <c r="I100" s="2">
        <f t="shared" si="60"/>
        <v>9.0860388710700318E-2</v>
      </c>
      <c r="J100" s="3">
        <f t="shared" si="32"/>
        <v>-5.4208947752467651</v>
      </c>
      <c r="K100" s="3">
        <f t="shared" si="33"/>
        <v>-1.5818170954170061</v>
      </c>
      <c r="AB100">
        <f t="shared" si="47"/>
        <v>1.0300000000000007</v>
      </c>
      <c r="AC100">
        <v>3</v>
      </c>
      <c r="AD100" s="3">
        <f t="shared" si="61"/>
        <v>3.0350946583808939E-2</v>
      </c>
      <c r="AF100" s="1">
        <f t="shared" si="62"/>
        <v>-2.939298106832382</v>
      </c>
      <c r="AH100">
        <f t="shared" si="63"/>
        <v>0.44980700885413377</v>
      </c>
      <c r="AJ100" s="2">
        <f t="shared" si="64"/>
        <v>0.46330121911975808</v>
      </c>
      <c r="AN100" s="3"/>
      <c r="AS100" s="3"/>
      <c r="AU100" s="1"/>
      <c r="AW100">
        <f t="shared" si="51"/>
        <v>4.9499999999999904</v>
      </c>
      <c r="AX100">
        <v>3</v>
      </c>
      <c r="AY100" s="3">
        <f t="shared" si="56"/>
        <v>7.3110853974754919E-3</v>
      </c>
      <c r="BA100" s="1">
        <f t="shared" si="52"/>
        <v>-2.9853778292050488</v>
      </c>
      <c r="BC100">
        <f t="shared" si="35"/>
        <v>3.6967059526563116E-2</v>
      </c>
      <c r="BE100" s="2">
        <f t="shared" si="53"/>
        <v>0.18298694465648707</v>
      </c>
      <c r="BF100" s="3">
        <f t="shared" si="36"/>
        <v>-4.9537768380370721</v>
      </c>
      <c r="BG100" s="3">
        <f t="shared" si="37"/>
        <v>-1.4455120813392177</v>
      </c>
      <c r="BH100">
        <v>0.8</v>
      </c>
      <c r="BP100">
        <f t="shared" si="54"/>
        <v>1.0100000000000007</v>
      </c>
      <c r="BQ100">
        <v>3</v>
      </c>
      <c r="BR100" s="3">
        <f t="shared" si="38"/>
        <v>4.0132252594662181E-2</v>
      </c>
      <c r="BT100" s="1">
        <f t="shared" si="39"/>
        <v>-2.9197354948106762</v>
      </c>
      <c r="BV100">
        <f t="shared" si="40"/>
        <v>0.60068597975642357</v>
      </c>
      <c r="BX100" s="2">
        <f t="shared" si="41"/>
        <v>0.60669283955398823</v>
      </c>
      <c r="BY100" s="3">
        <f t="shared" si="55"/>
        <v>-1.9531518004197945</v>
      </c>
      <c r="BZ100" s="3">
        <f t="shared" si="42"/>
        <v>-0.56992969536249605</v>
      </c>
      <c r="CA100">
        <v>0.8</v>
      </c>
    </row>
    <row r="101" spans="1:79" x14ac:dyDescent="0.35">
      <c r="A101">
        <f t="shared" si="43"/>
        <v>4.9999999999999902</v>
      </c>
      <c r="B101">
        <v>3</v>
      </c>
      <c r="C101" s="3">
        <f t="shared" si="57"/>
        <v>3.5702114626336989E-3</v>
      </c>
      <c r="E101" s="1">
        <f t="shared" si="58"/>
        <v>-2.992859577074733</v>
      </c>
      <c r="G101">
        <f t="shared" si="59"/>
        <v>1.790163530888917E-2</v>
      </c>
      <c r="I101" s="2">
        <f t="shared" si="60"/>
        <v>8.9508176544445678E-2</v>
      </c>
      <c r="J101" s="3">
        <f t="shared" si="32"/>
        <v>-5.4280076563023254</v>
      </c>
      <c r="K101" s="3">
        <f t="shared" si="33"/>
        <v>-1.5838926341090187</v>
      </c>
      <c r="AB101">
        <f t="shared" si="47"/>
        <v>1.0400000000000007</v>
      </c>
      <c r="AC101">
        <v>3</v>
      </c>
      <c r="AD101" s="3">
        <f t="shared" si="61"/>
        <v>3.0063041175683106E-2</v>
      </c>
      <c r="AF101" s="1">
        <f t="shared" si="62"/>
        <v>-2.9398739176486335</v>
      </c>
      <c r="AH101">
        <f t="shared" si="63"/>
        <v>0.44335617341687539</v>
      </c>
      <c r="AJ101" s="2">
        <f t="shared" si="64"/>
        <v>0.46109042035355069</v>
      </c>
      <c r="AN101" s="3"/>
      <c r="AS101" s="3"/>
      <c r="AU101" s="1"/>
      <c r="AW101">
        <f t="shared" si="51"/>
        <v>4.9999999999999902</v>
      </c>
      <c r="AX101">
        <v>3</v>
      </c>
      <c r="AY101" s="3">
        <f t="shared" si="56"/>
        <v>7.2145497556222642E-3</v>
      </c>
      <c r="BA101" s="1">
        <f t="shared" si="52"/>
        <v>-2.9855709004887552</v>
      </c>
      <c r="BC101">
        <f t="shared" si="35"/>
        <v>3.6174954899649364E-2</v>
      </c>
      <c r="BE101" s="2">
        <f t="shared" si="53"/>
        <v>0.18087477449824646</v>
      </c>
      <c r="BF101" s="3">
        <f t="shared" si="36"/>
        <v>-4.9651108841613611</v>
      </c>
      <c r="BG101" s="3">
        <f t="shared" si="37"/>
        <v>-1.4488193559982852</v>
      </c>
      <c r="BH101">
        <v>0.8</v>
      </c>
      <c r="BP101">
        <f t="shared" si="54"/>
        <v>1.0200000000000007</v>
      </c>
      <c r="BQ101">
        <v>3</v>
      </c>
      <c r="BR101" s="3">
        <f t="shared" si="38"/>
        <v>3.9827487292238999E-2</v>
      </c>
      <c r="BT101" s="1">
        <f t="shared" si="39"/>
        <v>-2.9203450254155219</v>
      </c>
      <c r="BV101">
        <f t="shared" si="40"/>
        <v>0.59317324514208414</v>
      </c>
      <c r="BX101" s="2">
        <f t="shared" si="41"/>
        <v>0.60503671004492621</v>
      </c>
      <c r="BY101" s="3">
        <f t="shared" si="55"/>
        <v>-1.9742206197872925</v>
      </c>
      <c r="BZ101" s="3">
        <f t="shared" si="42"/>
        <v>-0.57607757685393191</v>
      </c>
      <c r="CA101">
        <v>0.8</v>
      </c>
    </row>
    <row r="102" spans="1:79" x14ac:dyDescent="0.35">
      <c r="A102">
        <f t="shared" si="43"/>
        <v>5.0499999999999901</v>
      </c>
      <c r="B102">
        <v>3</v>
      </c>
      <c r="C102" s="3">
        <f t="shared" si="57"/>
        <v>3.5116499254923923E-3</v>
      </c>
      <c r="E102" s="1">
        <f t="shared" si="58"/>
        <v>-2.9929767001490157</v>
      </c>
      <c r="G102">
        <f t="shared" si="59"/>
        <v>1.7462477356766742E-2</v>
      </c>
      <c r="I102" s="2">
        <f t="shared" si="60"/>
        <v>8.8185510651671878E-2</v>
      </c>
      <c r="J102" s="3">
        <f t="shared" si="32"/>
        <v>-5.4349564881501227</v>
      </c>
      <c r="K102" s="3">
        <f t="shared" si="33"/>
        <v>-1.5859203032422058</v>
      </c>
      <c r="AB102">
        <f t="shared" si="47"/>
        <v>1.0500000000000007</v>
      </c>
      <c r="AC102">
        <v>3</v>
      </c>
      <c r="AD102" s="3">
        <f t="shared" si="61"/>
        <v>2.9779171441338039E-2</v>
      </c>
      <c r="AF102" s="1">
        <f t="shared" si="62"/>
        <v>-2.940441657117324</v>
      </c>
      <c r="AH102">
        <f t="shared" si="63"/>
        <v>0.43702749893300225</v>
      </c>
      <c r="AJ102" s="2">
        <f t="shared" si="64"/>
        <v>0.45887887387965265</v>
      </c>
      <c r="AN102" s="3"/>
      <c r="AS102" s="3"/>
      <c r="AU102" s="1"/>
      <c r="AW102">
        <f t="shared" si="51"/>
        <v>5.0499999999999901</v>
      </c>
      <c r="AX102">
        <v>3</v>
      </c>
      <c r="AY102" s="3">
        <f t="shared" si="56"/>
        <v>7.1200650996214917E-3</v>
      </c>
      <c r="BA102" s="1">
        <f t="shared" si="52"/>
        <v>-2.985759869800757</v>
      </c>
      <c r="BC102">
        <f t="shared" si="35"/>
        <v>3.5406141904481478E-2</v>
      </c>
      <c r="BE102" s="2">
        <f t="shared" si="53"/>
        <v>0.17880101661763112</v>
      </c>
      <c r="BF102" s="3">
        <f t="shared" si="36"/>
        <v>-4.9762224599298914</v>
      </c>
      <c r="BG102" s="3">
        <f t="shared" si="37"/>
        <v>-1.4520617138075425</v>
      </c>
      <c r="BH102">
        <v>0.8</v>
      </c>
      <c r="BP102">
        <f t="shared" si="54"/>
        <v>1.0300000000000007</v>
      </c>
      <c r="BQ102">
        <v>3</v>
      </c>
      <c r="BR102" s="3">
        <f t="shared" si="38"/>
        <v>3.9526429717264548E-2</v>
      </c>
      <c r="BT102" s="1">
        <f t="shared" si="39"/>
        <v>-2.9209471405654708</v>
      </c>
      <c r="BV102">
        <f t="shared" si="40"/>
        <v>0.58578947686891802</v>
      </c>
      <c r="BX102" s="2">
        <f t="shared" si="41"/>
        <v>0.60336316117498601</v>
      </c>
      <c r="BY102" s="3">
        <f t="shared" si="55"/>
        <v>-1.9951484080760973</v>
      </c>
      <c r="BZ102" s="3">
        <f t="shared" si="42"/>
        <v>-0.58218430547660516</v>
      </c>
      <c r="CA102">
        <v>0.8</v>
      </c>
    </row>
    <row r="103" spans="1:79" x14ac:dyDescent="0.35">
      <c r="A103">
        <f t="shared" si="43"/>
        <v>5.0999999999999899</v>
      </c>
      <c r="B103">
        <v>3</v>
      </c>
      <c r="C103" s="3">
        <f t="shared" si="57"/>
        <v>3.4545158831222732E-3</v>
      </c>
      <c r="E103" s="1">
        <f t="shared" si="58"/>
        <v>-2.9930909682337554</v>
      </c>
      <c r="G103">
        <f t="shared" si="59"/>
        <v>1.7037559072743239E-2</v>
      </c>
      <c r="I103" s="2">
        <f t="shared" si="60"/>
        <v>8.6891551270990353E-2</v>
      </c>
      <c r="J103" s="3">
        <f t="shared" si="32"/>
        <v>-5.4417462508926429</v>
      </c>
      <c r="K103" s="3">
        <f t="shared" si="33"/>
        <v>-1.5879015560104732</v>
      </c>
      <c r="AB103">
        <f t="shared" si="47"/>
        <v>1.0600000000000007</v>
      </c>
      <c r="AC103">
        <v>3</v>
      </c>
      <c r="AD103" s="3">
        <f t="shared" si="61"/>
        <v>2.949926308716937E-2</v>
      </c>
      <c r="AF103" s="1">
        <f t="shared" si="62"/>
        <v>-2.9410014738256613</v>
      </c>
      <c r="AH103">
        <f t="shared" si="63"/>
        <v>0.43081812134829628</v>
      </c>
      <c r="AJ103" s="2">
        <f t="shared" si="64"/>
        <v>0.45666720862919435</v>
      </c>
      <c r="AN103" s="3"/>
      <c r="AS103" s="3"/>
      <c r="AU103" s="1"/>
      <c r="AW103">
        <f t="shared" si="51"/>
        <v>5.0999999999999899</v>
      </c>
      <c r="AX103">
        <v>3</v>
      </c>
      <c r="AY103" s="3">
        <f t="shared" si="56"/>
        <v>7.0275716706222164E-3</v>
      </c>
      <c r="BA103" s="1">
        <f t="shared" si="52"/>
        <v>-2.9859448566587559</v>
      </c>
      <c r="BC103">
        <f t="shared" si="35"/>
        <v>3.4659753067322906E-2</v>
      </c>
      <c r="BE103" s="2">
        <f t="shared" si="53"/>
        <v>0.17676474064334646</v>
      </c>
      <c r="BF103" s="3">
        <f t="shared" si="36"/>
        <v>-4.9871175112552679</v>
      </c>
      <c r="BG103" s="3">
        <f t="shared" si="37"/>
        <v>-1.4552408897842872</v>
      </c>
      <c r="BH103">
        <v>0.8</v>
      </c>
      <c r="BP103">
        <f t="shared" si="54"/>
        <v>1.0400000000000007</v>
      </c>
      <c r="BQ103">
        <v>3</v>
      </c>
      <c r="BR103" s="3">
        <f t="shared" si="38"/>
        <v>3.9229018240499257E-2</v>
      </c>
      <c r="BT103" s="1">
        <f t="shared" si="39"/>
        <v>-2.9215419635190014</v>
      </c>
      <c r="BV103">
        <f t="shared" si="40"/>
        <v>0.57853186949285273</v>
      </c>
      <c r="BX103" s="2">
        <f t="shared" si="41"/>
        <v>0.60167314427256724</v>
      </c>
      <c r="BY103" s="3">
        <f t="shared" si="55"/>
        <v>-2.0159354057853851</v>
      </c>
      <c r="BZ103" s="3">
        <f t="shared" si="42"/>
        <v>-0.58824995140817538</v>
      </c>
      <c r="CA103">
        <v>0.8</v>
      </c>
    </row>
    <row r="104" spans="1:79" x14ac:dyDescent="0.35">
      <c r="A104">
        <f t="shared" si="43"/>
        <v>5.1499999999999897</v>
      </c>
      <c r="B104">
        <v>3</v>
      </c>
      <c r="C104" s="3">
        <f t="shared" si="57"/>
        <v>3.3987633663487178E-3</v>
      </c>
      <c r="E104" s="1">
        <f t="shared" si="58"/>
        <v>-2.9932024732673024</v>
      </c>
      <c r="G104">
        <f t="shared" si="59"/>
        <v>1.6626308272618105E-2</v>
      </c>
      <c r="I104" s="2">
        <f t="shared" si="60"/>
        <v>8.5625487603983072E-2</v>
      </c>
      <c r="J104" s="3">
        <f t="shared" si="32"/>
        <v>-5.4483817382162014</v>
      </c>
      <c r="K104" s="3">
        <f t="shared" si="33"/>
        <v>-1.5898377912114876</v>
      </c>
      <c r="AB104">
        <f t="shared" si="47"/>
        <v>1.0700000000000007</v>
      </c>
      <c r="AC104">
        <v>3</v>
      </c>
      <c r="AD104" s="3">
        <f t="shared" si="61"/>
        <v>2.9223243503007999E-2</v>
      </c>
      <c r="AF104" s="1">
        <f t="shared" si="62"/>
        <v>-2.941553512993984</v>
      </c>
      <c r="AH104">
        <f t="shared" si="63"/>
        <v>0.42472525641932146</v>
      </c>
      <c r="AJ104" s="2">
        <f t="shared" si="64"/>
        <v>0.45445602436867427</v>
      </c>
      <c r="AN104" s="3"/>
      <c r="AS104" s="3"/>
      <c r="AU104" s="1"/>
      <c r="AW104">
        <f t="shared" si="51"/>
        <v>5.1499999999999897</v>
      </c>
      <c r="AX104">
        <v>3</v>
      </c>
      <c r="AY104" s="3">
        <f t="shared" si="56"/>
        <v>6.9370119138406827E-3</v>
      </c>
      <c r="BA104" s="1">
        <f t="shared" si="52"/>
        <v>-2.9861259761723189</v>
      </c>
      <c r="BC104">
        <f t="shared" si="35"/>
        <v>3.3934959906975169E-2</v>
      </c>
      <c r="BE104" s="2">
        <f t="shared" si="53"/>
        <v>0.17476504352092176</v>
      </c>
      <c r="BF104" s="3">
        <f t="shared" si="36"/>
        <v>-4.9978017847322809</v>
      </c>
      <c r="BG104" s="3">
        <f t="shared" si="37"/>
        <v>-1.4583585607848795</v>
      </c>
      <c r="BH104">
        <v>0.8</v>
      </c>
      <c r="BP104">
        <f t="shared" si="54"/>
        <v>1.0500000000000007</v>
      </c>
      <c r="BQ104">
        <v>3</v>
      </c>
      <c r="BR104" s="3">
        <f t="shared" si="38"/>
        <v>3.8935192524979532E-2</v>
      </c>
      <c r="BT104" s="1">
        <f t="shared" si="39"/>
        <v>-2.9221296149500406</v>
      </c>
      <c r="BV104">
        <f t="shared" si="40"/>
        <v>0.5713976912751263</v>
      </c>
      <c r="BX104" s="2">
        <f t="shared" si="41"/>
        <v>0.59996757583888305</v>
      </c>
      <c r="BY104" s="3">
        <f t="shared" si="55"/>
        <v>-2.0365818969064975</v>
      </c>
      <c r="BZ104" s="3">
        <f t="shared" si="42"/>
        <v>-0.59427459751731593</v>
      </c>
      <c r="CA104">
        <v>0.8</v>
      </c>
    </row>
    <row r="105" spans="1:79" x14ac:dyDescent="0.35">
      <c r="A105">
        <f t="shared" si="43"/>
        <v>5.1999999999999895</v>
      </c>
      <c r="B105">
        <v>3</v>
      </c>
      <c r="C105" s="3">
        <f t="shared" si="57"/>
        <v>3.3443482395691436E-3</v>
      </c>
      <c r="E105" s="1">
        <f t="shared" si="58"/>
        <v>-2.9933113035208612</v>
      </c>
      <c r="G105">
        <f t="shared" si="59"/>
        <v>1.6228180127006105E-2</v>
      </c>
      <c r="I105" s="2">
        <f t="shared" si="60"/>
        <v>8.4386536660431583E-2</v>
      </c>
      <c r="J105" s="3">
        <f t="shared" si="32"/>
        <v>-5.4548675656431396</v>
      </c>
      <c r="K105" s="3">
        <f t="shared" si="33"/>
        <v>-1.591730355654668</v>
      </c>
      <c r="AB105">
        <f t="shared" si="47"/>
        <v>1.0800000000000007</v>
      </c>
      <c r="AC105">
        <v>3</v>
      </c>
      <c r="AD105" s="3">
        <f t="shared" si="61"/>
        <v>2.8951041717067812E-2</v>
      </c>
      <c r="AF105" s="1">
        <f t="shared" si="62"/>
        <v>-2.9420979165658641</v>
      </c>
      <c r="AH105">
        <f t="shared" si="63"/>
        <v>0.41874619714326189</v>
      </c>
      <c r="AJ105" s="2">
        <f t="shared" si="64"/>
        <v>0.45224589291472317</v>
      </c>
      <c r="AN105" s="3"/>
      <c r="AS105" s="3"/>
      <c r="AU105" s="1"/>
      <c r="AW105">
        <f t="shared" si="51"/>
        <v>5.1999999999999895</v>
      </c>
      <c r="AX105">
        <v>3</v>
      </c>
      <c r="AY105" s="3">
        <f t="shared" si="56"/>
        <v>6.8483303805026889E-3</v>
      </c>
      <c r="BA105" s="1">
        <f t="shared" si="52"/>
        <v>-2.9863033392389946</v>
      </c>
      <c r="BC105">
        <f t="shared" si="35"/>
        <v>3.3230970886681248E-2</v>
      </c>
      <c r="BE105" s="2">
        <f t="shared" si="53"/>
        <v>0.17280104861074214</v>
      </c>
      <c r="BF105" s="3">
        <f t="shared" si="36"/>
        <v>-5.0082808356021413</v>
      </c>
      <c r="BG105" s="3">
        <f t="shared" si="37"/>
        <v>-1.4614163478287048</v>
      </c>
      <c r="BH105">
        <v>0.8</v>
      </c>
      <c r="BP105">
        <f t="shared" si="54"/>
        <v>1.0600000000000007</v>
      </c>
      <c r="BQ105">
        <v>3</v>
      </c>
      <c r="BR105" s="3">
        <f t="shared" si="38"/>
        <v>3.864489349344067E-2</v>
      </c>
      <c r="BT105" s="1">
        <f t="shared" si="39"/>
        <v>-2.9227102130131186</v>
      </c>
      <c r="BV105">
        <f t="shared" si="40"/>
        <v>0.56438428191755452</v>
      </c>
      <c r="BX105" s="2">
        <f t="shared" si="41"/>
        <v>0.59824733883260817</v>
      </c>
      <c r="BY105" s="3">
        <f t="shared" si="55"/>
        <v>-2.0570882064856355</v>
      </c>
      <c r="BZ105" s="3">
        <f t="shared" si="42"/>
        <v>-0.60025833865250844</v>
      </c>
      <c r="CA105">
        <v>0.8</v>
      </c>
    </row>
    <row r="106" spans="1:79" x14ac:dyDescent="0.35">
      <c r="A106">
        <f t="shared" si="43"/>
        <v>5.2499999999999893</v>
      </c>
      <c r="B106">
        <v>3</v>
      </c>
      <c r="C106" s="3">
        <f t="shared" si="57"/>
        <v>3.2912281137817139E-3</v>
      </c>
      <c r="E106" s="1">
        <f t="shared" si="58"/>
        <v>-2.9934175437724364</v>
      </c>
      <c r="G106">
        <f t="shared" si="59"/>
        <v>1.5842655648499685E-2</v>
      </c>
      <c r="I106" s="2">
        <f t="shared" si="60"/>
        <v>8.3173942154623176E-2</v>
      </c>
      <c r="J106" s="3">
        <f t="shared" si="32"/>
        <v>-5.4612081783646076</v>
      </c>
      <c r="K106" s="3">
        <f t="shared" si="33"/>
        <v>-1.5935805464467925</v>
      </c>
      <c r="AB106">
        <f t="shared" si="47"/>
        <v>1.0900000000000007</v>
      </c>
      <c r="AC106">
        <v>3</v>
      </c>
      <c r="AD106" s="3">
        <f t="shared" si="61"/>
        <v>2.8682588352276751E-2</v>
      </c>
      <c r="AF106" s="1">
        <f t="shared" si="62"/>
        <v>-2.9426348232954465</v>
      </c>
      <c r="AH106">
        <f t="shared" si="63"/>
        <v>0.41287831128145736</v>
      </c>
      <c r="AJ106" s="2">
        <f t="shared" si="64"/>
        <v>0.45003735929678884</v>
      </c>
      <c r="AN106" s="3"/>
      <c r="AS106" s="3"/>
      <c r="AU106" s="1"/>
      <c r="AW106">
        <f t="shared" si="51"/>
        <v>5.2499999999999893</v>
      </c>
      <c r="AX106">
        <v>3</v>
      </c>
      <c r="AY106" s="3">
        <f t="shared" si="56"/>
        <v>6.7614736348811724E-3</v>
      </c>
      <c r="BA106" s="1">
        <f t="shared" si="52"/>
        <v>-2.9864770527302373</v>
      </c>
      <c r="BC106">
        <f t="shared" si="35"/>
        <v>3.2547029488864072E-2</v>
      </c>
      <c r="BE106" s="2">
        <f t="shared" si="53"/>
        <v>0.17087190481653602</v>
      </c>
      <c r="BF106" s="3">
        <f t="shared" si="36"/>
        <v>-5.0185600353509274</v>
      </c>
      <c r="BG106" s="3">
        <f t="shared" si="37"/>
        <v>-1.4644158183154006</v>
      </c>
      <c r="BH106">
        <v>0.8</v>
      </c>
      <c r="BP106">
        <f t="shared" si="54"/>
        <v>1.0700000000000007</v>
      </c>
      <c r="BQ106">
        <v>3</v>
      </c>
      <c r="BR106" s="3">
        <f t="shared" si="38"/>
        <v>3.8358063296695895E-2</v>
      </c>
      <c r="BT106" s="1">
        <f t="shared" si="39"/>
        <v>-2.9232838734066084</v>
      </c>
      <c r="BV106">
        <f t="shared" si="40"/>
        <v>0.55748905037734087</v>
      </c>
      <c r="BX106" s="2">
        <f t="shared" si="41"/>
        <v>0.59651328390375513</v>
      </c>
      <c r="BY106" s="3">
        <f t="shared" si="55"/>
        <v>-2.0774546983007958</v>
      </c>
      <c r="BZ106" s="3">
        <f t="shared" si="42"/>
        <v>-0.60620128096417225</v>
      </c>
      <c r="CA106">
        <v>0.8</v>
      </c>
    </row>
    <row r="107" spans="1:79" x14ac:dyDescent="0.35">
      <c r="A107">
        <f t="shared" si="43"/>
        <v>5.2999999999999892</v>
      </c>
      <c r="B107">
        <v>3</v>
      </c>
      <c r="C107" s="3">
        <f t="shared" si="57"/>
        <v>3.2393622643838659E-3</v>
      </c>
      <c r="E107" s="1">
        <f t="shared" si="58"/>
        <v>-2.9935212754712324</v>
      </c>
      <c r="G107">
        <f t="shared" si="59"/>
        <v>1.5469240273649012E-2</v>
      </c>
      <c r="I107" s="2">
        <f t="shared" si="60"/>
        <v>8.198697345033959E-2</v>
      </c>
      <c r="J107" s="3">
        <f t="shared" si="32"/>
        <v>-5.4674078586776753</v>
      </c>
      <c r="K107" s="3">
        <f t="shared" si="33"/>
        <v>-1.5953896131621457</v>
      </c>
      <c r="AB107">
        <f t="shared" si="47"/>
        <v>1.1000000000000008</v>
      </c>
      <c r="AC107">
        <v>3</v>
      </c>
      <c r="AD107" s="3">
        <f t="shared" si="61"/>
        <v>2.841781558394391E-2</v>
      </c>
      <c r="AF107" s="1">
        <f t="shared" si="62"/>
        <v>-2.9431643688321123</v>
      </c>
      <c r="AH107">
        <f t="shared" si="63"/>
        <v>0.40711903897283447</v>
      </c>
      <c r="AJ107" s="2">
        <f t="shared" si="64"/>
        <v>0.44783094287011821</v>
      </c>
      <c r="AN107" s="3"/>
      <c r="AS107" s="3"/>
      <c r="AU107" s="1"/>
      <c r="AW107">
        <f t="shared" si="51"/>
        <v>5.2999999999999892</v>
      </c>
      <c r="AX107">
        <v>3</v>
      </c>
      <c r="AY107" s="3">
        <f t="shared" si="56"/>
        <v>6.6763901661268553E-3</v>
      </c>
      <c r="BA107" s="1">
        <f t="shared" si="52"/>
        <v>-2.9866472196677458</v>
      </c>
      <c r="BC107">
        <f t="shared" si="35"/>
        <v>3.1882412404432819E-2</v>
      </c>
      <c r="BE107" s="2">
        <f t="shared" si="53"/>
        <v>0.16897678574349359</v>
      </c>
      <c r="BF107" s="3">
        <f t="shared" si="36"/>
        <v>-5.0286445789606944</v>
      </c>
      <c r="BG107" s="3">
        <f t="shared" si="37"/>
        <v>-1.4673584881407304</v>
      </c>
      <c r="BH107">
        <v>0.8</v>
      </c>
      <c r="BP107">
        <f t="shared" si="54"/>
        <v>1.0800000000000007</v>
      </c>
      <c r="BQ107">
        <v>3</v>
      </c>
      <c r="BR107" s="3">
        <f t="shared" si="38"/>
        <v>3.8074645282939287E-2</v>
      </c>
      <c r="BT107" s="1">
        <f t="shared" si="39"/>
        <v>-2.9238507094341215</v>
      </c>
      <c r="BV107">
        <f t="shared" si="40"/>
        <v>0.55070947275828264</v>
      </c>
      <c r="BX107" s="2">
        <f t="shared" si="41"/>
        <v>0.59476623057894562</v>
      </c>
      <c r="BY107" s="3">
        <f t="shared" si="55"/>
        <v>-2.0976817726473751</v>
      </c>
      <c r="BZ107" s="3">
        <f t="shared" si="42"/>
        <v>-0.61210354125850408</v>
      </c>
      <c r="CA107">
        <v>0.8</v>
      </c>
    </row>
    <row r="108" spans="1:79" x14ac:dyDescent="0.35">
      <c r="A108">
        <f t="shared" si="43"/>
        <v>5.349999999999989</v>
      </c>
      <c r="B108">
        <v>3</v>
      </c>
      <c r="C108" s="3">
        <f t="shared" si="57"/>
        <v>3.1887115534443206E-3</v>
      </c>
      <c r="E108" s="1">
        <f t="shared" si="58"/>
        <v>-2.9936225768931113</v>
      </c>
      <c r="G108">
        <f t="shared" si="59"/>
        <v>1.5107462533129536E-2</v>
      </c>
      <c r="I108" s="2">
        <f t="shared" si="60"/>
        <v>8.0824924552242855E-2</v>
      </c>
      <c r="J108" s="3">
        <f t="shared" si="32"/>
        <v>-5.4734707330495569</v>
      </c>
      <c r="K108" s="3">
        <f t="shared" si="33"/>
        <v>-1.5971587599038606</v>
      </c>
      <c r="AB108">
        <f t="shared" si="47"/>
        <v>1.1100000000000008</v>
      </c>
      <c r="AC108">
        <v>3</v>
      </c>
      <c r="AD108" s="3">
        <f t="shared" si="61"/>
        <v>2.8156657098716315E-2</v>
      </c>
      <c r="AF108" s="1">
        <f t="shared" si="62"/>
        <v>-2.9436866858025676</v>
      </c>
      <c r="AH108">
        <f t="shared" si="63"/>
        <v>0.40146589043359243</v>
      </c>
      <c r="AJ108" s="2">
        <f t="shared" si="64"/>
        <v>0.44562713838128792</v>
      </c>
      <c r="AN108" s="3"/>
      <c r="AS108" s="3"/>
      <c r="AU108" s="1"/>
      <c r="AW108">
        <f t="shared" si="51"/>
        <v>5.349999999999989</v>
      </c>
      <c r="AX108">
        <v>3</v>
      </c>
      <c r="AY108" s="3">
        <f t="shared" si="56"/>
        <v>6.5930303046099013E-3</v>
      </c>
      <c r="BA108" s="1">
        <f t="shared" si="52"/>
        <v>-2.9868139393907804</v>
      </c>
      <c r="BC108">
        <f t="shared" si="35"/>
        <v>3.1236427829006177E-2</v>
      </c>
      <c r="BE108" s="2">
        <f t="shared" si="53"/>
        <v>0.16711488888518269</v>
      </c>
      <c r="BF108" s="3">
        <f t="shared" si="36"/>
        <v>-5.0385394918312514</v>
      </c>
      <c r="BG108" s="3">
        <f t="shared" si="37"/>
        <v>-1.4702458237163591</v>
      </c>
      <c r="BH108">
        <v>0.8</v>
      </c>
      <c r="BP108">
        <f t="shared" si="54"/>
        <v>1.0900000000000007</v>
      </c>
      <c r="BQ108">
        <v>3</v>
      </c>
      <c r="BR108" s="3">
        <f t="shared" si="38"/>
        <v>3.7794583967942018E-2</v>
      </c>
      <c r="BT108" s="1">
        <f t="shared" si="39"/>
        <v>-2.9244108320641158</v>
      </c>
      <c r="BV108">
        <f t="shared" si="40"/>
        <v>0.54404309027537567</v>
      </c>
      <c r="BX108" s="2">
        <f t="shared" si="41"/>
        <v>0.59300696840015987</v>
      </c>
      <c r="BY108" s="3">
        <f t="shared" si="55"/>
        <v>-2.1177698642281584</v>
      </c>
      <c r="BZ108" s="3">
        <f t="shared" si="42"/>
        <v>-0.61796524638177663</v>
      </c>
      <c r="CA108">
        <v>0.8</v>
      </c>
    </row>
    <row r="109" spans="1:79" x14ac:dyDescent="0.35">
      <c r="A109">
        <f t="shared" si="43"/>
        <v>5.3999999999999888</v>
      </c>
      <c r="B109">
        <v>3</v>
      </c>
      <c r="C109" s="3">
        <f t="shared" si="57"/>
        <v>3.139238356172813E-3</v>
      </c>
      <c r="E109" s="1">
        <f t="shared" si="58"/>
        <v>-2.9937215232876548</v>
      </c>
      <c r="G109">
        <f t="shared" si="59"/>
        <v>1.4756872803978006E-2</v>
      </c>
      <c r="I109" s="2">
        <f t="shared" si="60"/>
        <v>7.9687113141481067E-2</v>
      </c>
      <c r="J109" s="3">
        <f t="shared" si="32"/>
        <v>-5.4794007788294348</v>
      </c>
      <c r="K109" s="3">
        <f t="shared" si="33"/>
        <v>-1.5988891472624289</v>
      </c>
      <c r="AB109">
        <f t="shared" si="47"/>
        <v>1.1200000000000008</v>
      </c>
      <c r="AC109">
        <v>3</v>
      </c>
      <c r="AD109" s="3">
        <f t="shared" si="61"/>
        <v>2.789904805478173E-2</v>
      </c>
      <c r="AF109" s="1">
        <f t="shared" si="62"/>
        <v>-2.9442019038904363</v>
      </c>
      <c r="AH109">
        <f t="shared" si="63"/>
        <v>0.39591644373967355</v>
      </c>
      <c r="AJ109" s="2">
        <f t="shared" si="64"/>
        <v>0.44342641698843466</v>
      </c>
      <c r="AN109" s="3"/>
      <c r="AS109" s="3"/>
      <c r="AU109" s="1"/>
      <c r="AW109">
        <f t="shared" si="51"/>
        <v>5.3999999999999888</v>
      </c>
      <c r="AX109">
        <v>3</v>
      </c>
      <c r="AY109" s="3">
        <f t="shared" si="56"/>
        <v>6.5113461425090856E-3</v>
      </c>
      <c r="BA109" s="1">
        <f t="shared" si="52"/>
        <v>-2.9869773077149819</v>
      </c>
      <c r="BC109">
        <f t="shared" si="35"/>
        <v>3.0608413858966593E-2</v>
      </c>
      <c r="BE109" s="2">
        <f t="shared" si="53"/>
        <v>0.16528543483841926</v>
      </c>
      <c r="BF109" s="3">
        <f t="shared" si="36"/>
        <v>-5.0482496363894231</v>
      </c>
      <c r="BG109" s="3">
        <f t="shared" si="37"/>
        <v>-1.4730792438984335</v>
      </c>
      <c r="BH109">
        <v>0.8</v>
      </c>
      <c r="BP109">
        <f t="shared" si="54"/>
        <v>1.1000000000000008</v>
      </c>
      <c r="BQ109">
        <v>3</v>
      </c>
      <c r="BR109" s="3">
        <f t="shared" si="38"/>
        <v>3.7517825006112449E-2</v>
      </c>
      <c r="BT109" s="1">
        <f t="shared" si="39"/>
        <v>-2.9249643499877753</v>
      </c>
      <c r="BV109">
        <f t="shared" si="40"/>
        <v>0.53748750728994898</v>
      </c>
      <c r="BX109" s="2">
        <f t="shared" si="41"/>
        <v>0.59123625801894431</v>
      </c>
      <c r="BY109" s="3">
        <f t="shared" si="55"/>
        <v>-2.1377194401419497</v>
      </c>
      <c r="BZ109" s="3">
        <f t="shared" si="42"/>
        <v>-0.62378653263342088</v>
      </c>
      <c r="CA109">
        <v>0.8</v>
      </c>
    </row>
    <row r="110" spans="1:79" x14ac:dyDescent="0.35">
      <c r="A110">
        <f t="shared" si="43"/>
        <v>5.4499999999999886</v>
      </c>
      <c r="B110">
        <v>3</v>
      </c>
      <c r="C110" s="3">
        <f t="shared" si="57"/>
        <v>3.0909064913306958E-3</v>
      </c>
      <c r="E110" s="1">
        <f t="shared" si="58"/>
        <v>-2.9938181870173386</v>
      </c>
      <c r="G110">
        <f t="shared" si="59"/>
        <v>1.4417042138245604E-2</v>
      </c>
      <c r="I110" s="2">
        <f t="shared" si="60"/>
        <v>7.8572879653438371E-2</v>
      </c>
      <c r="J110" s="3">
        <f t="shared" si="32"/>
        <v>-5.4852018306282275</v>
      </c>
      <c r="K110" s="3">
        <f t="shared" si="33"/>
        <v>-1.6005818941773167</v>
      </c>
      <c r="AB110">
        <f t="shared" si="47"/>
        <v>1.1300000000000008</v>
      </c>
      <c r="AC110">
        <v>3</v>
      </c>
      <c r="AD110" s="3">
        <f t="shared" si="61"/>
        <v>2.7644925043274437E-2</v>
      </c>
      <c r="AF110" s="1">
        <f t="shared" si="62"/>
        <v>-2.9447101499134511</v>
      </c>
      <c r="AH110">
        <f t="shared" si="63"/>
        <v>0.39046834268869068</v>
      </c>
      <c r="AJ110" s="2">
        <f t="shared" si="64"/>
        <v>0.44122922723822078</v>
      </c>
      <c r="AN110" s="3"/>
      <c r="AS110" s="3"/>
      <c r="AU110" s="1"/>
      <c r="AW110">
        <f t="shared" si="51"/>
        <v>5.4499999999999886</v>
      </c>
      <c r="AX110">
        <v>3</v>
      </c>
      <c r="AY110" s="3">
        <f t="shared" si="56"/>
        <v>6.431291458402392E-3</v>
      </c>
      <c r="BA110" s="1">
        <f t="shared" si="52"/>
        <v>-2.9871374170831952</v>
      </c>
      <c r="BC110">
        <f t="shared" si="35"/>
        <v>2.9997736980780822E-2</v>
      </c>
      <c r="BE110" s="2">
        <f t="shared" si="53"/>
        <v>0.16348766654525515</v>
      </c>
      <c r="BF110" s="3">
        <f t="shared" si="36"/>
        <v>-5.0577797184010675</v>
      </c>
      <c r="BG110" s="3">
        <f t="shared" si="37"/>
        <v>-1.4758601218294316</v>
      </c>
      <c r="BH110">
        <v>0.8</v>
      </c>
      <c r="BP110">
        <f t="shared" si="54"/>
        <v>1.1100000000000008</v>
      </c>
      <c r="BQ110">
        <v>3</v>
      </c>
      <c r="BR110" s="3">
        <f t="shared" si="38"/>
        <v>3.7244315162391337E-2</v>
      </c>
      <c r="BT110" s="1">
        <f t="shared" si="39"/>
        <v>-2.9255113696752173</v>
      </c>
      <c r="BV110">
        <f t="shared" si="40"/>
        <v>0.53104038941257969</v>
      </c>
      <c r="BX110" s="2">
        <f t="shared" si="41"/>
        <v>0.58945483224796391</v>
      </c>
      <c r="BY110" s="3">
        <f t="shared" si="55"/>
        <v>-2.1575309979665835</v>
      </c>
      <c r="BZ110" s="3">
        <f t="shared" si="42"/>
        <v>-0.62956754520664904</v>
      </c>
      <c r="CA110">
        <v>0.8</v>
      </c>
    </row>
    <row r="111" spans="1:79" x14ac:dyDescent="0.35">
      <c r="A111">
        <f t="shared" si="43"/>
        <v>5.4999999999999885</v>
      </c>
      <c r="B111">
        <v>3</v>
      </c>
      <c r="C111" s="3">
        <f t="shared" si="57"/>
        <v>3.0436811553431241E-3</v>
      </c>
      <c r="E111" s="1">
        <f t="shared" si="58"/>
        <v>-2.9939126376893137</v>
      </c>
      <c r="G111">
        <f t="shared" si="59"/>
        <v>1.4087561162845855E-2</v>
      </c>
      <c r="I111" s="2">
        <f t="shared" si="60"/>
        <v>7.7481586395652044E-2</v>
      </c>
      <c r="J111" s="3">
        <f t="shared" si="32"/>
        <v>-5.4908775863842907</v>
      </c>
      <c r="K111" s="3">
        <f t="shared" si="33"/>
        <v>-1.602238079706936</v>
      </c>
      <c r="AB111">
        <f t="shared" si="47"/>
        <v>1.1400000000000008</v>
      </c>
      <c r="AC111">
        <v>3</v>
      </c>
      <c r="AD111" s="3">
        <f t="shared" si="61"/>
        <v>2.7394226050843573E-2</v>
      </c>
      <c r="AF111" s="1">
        <f t="shared" si="62"/>
        <v>-2.945211547898313</v>
      </c>
      <c r="AH111">
        <f t="shared" si="63"/>
        <v>0.38511929473814427</v>
      </c>
      <c r="AJ111" s="2">
        <f t="shared" si="64"/>
        <v>0.4390359960014848</v>
      </c>
      <c r="AN111" s="3"/>
      <c r="AS111" s="3"/>
      <c r="AU111" s="1"/>
      <c r="AW111">
        <f t="shared" si="51"/>
        <v>5.4999999999999885</v>
      </c>
      <c r="AX111">
        <v>3</v>
      </c>
      <c r="AY111" s="3">
        <f t="shared" si="56"/>
        <v>6.3528216456287282E-3</v>
      </c>
      <c r="BA111" s="1">
        <f t="shared" si="52"/>
        <v>-2.987294356708742</v>
      </c>
      <c r="BC111">
        <f t="shared" si="35"/>
        <v>2.9403790647498557E-2</v>
      </c>
      <c r="BE111" s="2">
        <f t="shared" si="53"/>
        <v>0.16172084856124172</v>
      </c>
      <c r="BF111" s="3">
        <f t="shared" si="36"/>
        <v>-5.067134293001696</v>
      </c>
      <c r="BG111" s="3">
        <f t="shared" si="37"/>
        <v>-1.478589786697895</v>
      </c>
      <c r="BH111">
        <v>0.8</v>
      </c>
      <c r="BP111">
        <f t="shared" si="54"/>
        <v>1.1200000000000008</v>
      </c>
      <c r="BQ111">
        <v>3</v>
      </c>
      <c r="BR111" s="3">
        <f t="shared" si="38"/>
        <v>3.6974002284955093E-2</v>
      </c>
      <c r="BT111" s="1">
        <f t="shared" si="39"/>
        <v>-2.9260519954300901</v>
      </c>
      <c r="BV111">
        <f t="shared" si="40"/>
        <v>0.52469946167116677</v>
      </c>
      <c r="BX111" s="2">
        <f t="shared" si="41"/>
        <v>0.58766339707170723</v>
      </c>
      <c r="BY111" s="3">
        <f t="shared" si="55"/>
        <v>-2.1772050639322638</v>
      </c>
      <c r="BZ111" s="3">
        <f t="shared" si="42"/>
        <v>-0.63530843765543454</v>
      </c>
      <c r="CA111">
        <v>0.8</v>
      </c>
    </row>
    <row r="112" spans="1:79" x14ac:dyDescent="0.35">
      <c r="A112">
        <f t="shared" si="43"/>
        <v>5.5499999999999883</v>
      </c>
      <c r="B112">
        <v>3</v>
      </c>
      <c r="C112" s="3">
        <f t="shared" si="57"/>
        <v>2.997528859889739E-3</v>
      </c>
      <c r="E112" s="1">
        <f t="shared" si="58"/>
        <v>-2.9940049422802208</v>
      </c>
      <c r="G112">
        <f t="shared" si="59"/>
        <v>1.3768039045768392E-2</v>
      </c>
      <c r="I112" s="2">
        <f t="shared" si="60"/>
        <v>7.6412616704014419E-2</v>
      </c>
      <c r="J112" s="3">
        <f t="shared" si="32"/>
        <v>-5.4964316131328017</v>
      </c>
      <c r="K112" s="3">
        <f t="shared" si="33"/>
        <v>-1.6038587447121515</v>
      </c>
      <c r="AB112">
        <f t="shared" si="47"/>
        <v>1.1500000000000008</v>
      </c>
      <c r="AC112">
        <v>3</v>
      </c>
      <c r="AD112" s="3">
        <f t="shared" si="61"/>
        <v>2.7146890423344467E-2</v>
      </c>
      <c r="AF112" s="1">
        <f t="shared" si="62"/>
        <v>-2.945706219153311</v>
      </c>
      <c r="AH112">
        <f t="shared" si="63"/>
        <v>0.3798670690168921</v>
      </c>
      <c r="AJ112" s="2">
        <f t="shared" si="64"/>
        <v>0.43684712936942621</v>
      </c>
      <c r="AN112" s="3"/>
      <c r="AS112" s="3"/>
      <c r="AU112" s="1"/>
      <c r="AW112">
        <f t="shared" si="51"/>
        <v>5.5499999999999883</v>
      </c>
      <c r="AX112">
        <v>3</v>
      </c>
      <c r="AY112" s="3">
        <f t="shared" si="56"/>
        <v>6.2758936442055919E-3</v>
      </c>
      <c r="BA112" s="1">
        <f t="shared" si="52"/>
        <v>-2.9874482127115889</v>
      </c>
      <c r="BC112">
        <f t="shared" si="35"/>
        <v>2.8825993936782531E-2</v>
      </c>
      <c r="BE112" s="2">
        <f t="shared" si="53"/>
        <v>0.1599842663491427</v>
      </c>
      <c r="BF112" s="3">
        <f t="shared" si="36"/>
        <v>-5.0763177704589495</v>
      </c>
      <c r="BG112" s="3">
        <f t="shared" si="37"/>
        <v>-1.4812695254199215</v>
      </c>
      <c r="BH112">
        <v>0.8</v>
      </c>
      <c r="BP112">
        <f t="shared" si="54"/>
        <v>1.1300000000000008</v>
      </c>
      <c r="BQ112">
        <v>3</v>
      </c>
      <c r="BR112" s="3">
        <f t="shared" si="38"/>
        <v>3.6706835278700306E-2</v>
      </c>
      <c r="BT112" s="1">
        <f t="shared" si="39"/>
        <v>-2.9265863294425989</v>
      </c>
      <c r="BV112">
        <f t="shared" si="40"/>
        <v>0.5184625067416424</v>
      </c>
      <c r="BX112" s="2">
        <f t="shared" si="41"/>
        <v>0.58586263261805627</v>
      </c>
      <c r="BY112" s="3">
        <f t="shared" si="55"/>
        <v>-2.1967421911805451</v>
      </c>
      <c r="BZ112" s="3">
        <f t="shared" si="42"/>
        <v>-0.64100937138648306</v>
      </c>
      <c r="CA112">
        <v>0.8</v>
      </c>
    </row>
    <row r="113" spans="1:79" x14ac:dyDescent="0.35">
      <c r="A113">
        <f t="shared" si="43"/>
        <v>5.5999999999999881</v>
      </c>
      <c r="B113">
        <v>3</v>
      </c>
      <c r="C113" s="3">
        <f t="shared" si="57"/>
        <v>2.9524173727657134E-3</v>
      </c>
      <c r="E113" s="1">
        <f t="shared" si="58"/>
        <v>-2.9940951652544685</v>
      </c>
      <c r="G113">
        <f t="shared" si="59"/>
        <v>1.3458102524190402E-2</v>
      </c>
      <c r="I113" s="2">
        <f t="shared" si="60"/>
        <v>7.5365374135466096E-2</v>
      </c>
      <c r="J113" s="3">
        <f t="shared" si="32"/>
        <v>-5.5018673524948163</v>
      </c>
      <c r="K113" s="3">
        <f t="shared" si="33"/>
        <v>-1.6054448934579875</v>
      </c>
      <c r="AB113">
        <f t="shared" si="47"/>
        <v>1.1600000000000008</v>
      </c>
      <c r="AC113">
        <v>3</v>
      </c>
      <c r="AD113" s="3">
        <f t="shared" si="61"/>
        <v>2.6902858830615151E-2</v>
      </c>
      <c r="AF113" s="1">
        <f t="shared" si="62"/>
        <v>-2.9461942823387699</v>
      </c>
      <c r="AH113">
        <f t="shared" si="63"/>
        <v>0.3747094944069706</v>
      </c>
      <c r="AJ113" s="2">
        <f t="shared" si="64"/>
        <v>0.43466301351208619</v>
      </c>
      <c r="AN113" s="3"/>
      <c r="AS113" s="3"/>
      <c r="AU113" s="1"/>
      <c r="AW113">
        <f t="shared" si="51"/>
        <v>5.5999999999999881</v>
      </c>
      <c r="AX113">
        <v>3</v>
      </c>
      <c r="AY113" s="3">
        <f t="shared" si="56"/>
        <v>6.2004658761010013E-3</v>
      </c>
      <c r="BA113" s="1">
        <f t="shared" si="52"/>
        <v>-2.987599068247798</v>
      </c>
      <c r="BC113">
        <f t="shared" si="35"/>
        <v>2.8263790285227117E-2</v>
      </c>
      <c r="BE113" s="2">
        <f t="shared" si="53"/>
        <v>0.1582772255972715</v>
      </c>
      <c r="BF113" s="3">
        <f t="shared" si="36"/>
        <v>-5.0853344216807645</v>
      </c>
      <c r="BG113" s="3">
        <f t="shared" si="37"/>
        <v>-1.483900584246447</v>
      </c>
      <c r="BH113">
        <v>0.8</v>
      </c>
      <c r="BP113">
        <f t="shared" si="54"/>
        <v>1.1400000000000008</v>
      </c>
      <c r="BQ113">
        <v>3</v>
      </c>
      <c r="BR113" s="3">
        <f t="shared" si="38"/>
        <v>3.6442764079484241E-2</v>
      </c>
      <c r="BT113" s="1">
        <f t="shared" si="39"/>
        <v>-2.9271144718410316</v>
      </c>
      <c r="BV113">
        <f t="shared" si="40"/>
        <v>0.51232736323891737</v>
      </c>
      <c r="BX113" s="2">
        <f t="shared" si="41"/>
        <v>0.58405319409236622</v>
      </c>
      <c r="BY113" s="3">
        <f t="shared" si="55"/>
        <v>-2.2161429581051606</v>
      </c>
      <c r="BZ113" s="3">
        <f t="shared" si="42"/>
        <v>-0.64667051517508589</v>
      </c>
      <c r="CA113">
        <v>0.8</v>
      </c>
    </row>
    <row r="114" spans="1:79" x14ac:dyDescent="0.35">
      <c r="A114">
        <f t="shared" si="43"/>
        <v>5.6499999999999879</v>
      </c>
      <c r="B114">
        <v>3</v>
      </c>
      <c r="C114" s="3">
        <f t="shared" si="57"/>
        <v>2.9083156618190079E-3</v>
      </c>
      <c r="E114" s="1">
        <f t="shared" si="58"/>
        <v>-2.9941833686763619</v>
      </c>
      <c r="G114">
        <f t="shared" si="59"/>
        <v>1.3157394990349626E-2</v>
      </c>
      <c r="I114" s="2">
        <f t="shared" si="60"/>
        <v>7.4339281695475226E-2</v>
      </c>
      <c r="J114" s="3">
        <f t="shared" si="32"/>
        <v>-5.5071881259017408</v>
      </c>
      <c r="K114" s="3">
        <f t="shared" si="33"/>
        <v>-1.6069974951381278</v>
      </c>
      <c r="AB114">
        <f t="shared" si="47"/>
        <v>1.1700000000000008</v>
      </c>
      <c r="AC114">
        <v>3</v>
      </c>
      <c r="AD114" s="3">
        <f t="shared" si="61"/>
        <v>2.6662073232301534E-2</v>
      </c>
      <c r="AF114" s="1">
        <f t="shared" si="62"/>
        <v>-2.946675853535397</v>
      </c>
      <c r="AH114">
        <f t="shared" si="63"/>
        <v>0.36964445769299142</v>
      </c>
      <c r="AJ114" s="2">
        <f t="shared" si="64"/>
        <v>0.43248401550080029</v>
      </c>
      <c r="AN114" s="3"/>
      <c r="AS114" s="3"/>
      <c r="AU114" s="1"/>
      <c r="AW114">
        <f t="shared" si="51"/>
        <v>5.6499999999999879</v>
      </c>
      <c r="AX114">
        <v>3</v>
      </c>
      <c r="AY114" s="3">
        <f t="shared" si="56"/>
        <v>6.1264981836711254E-3</v>
      </c>
      <c r="BA114" s="1">
        <f t="shared" si="52"/>
        <v>-2.9877470036326579</v>
      </c>
      <c r="BC114">
        <f t="shared" si="35"/>
        <v>2.7716646294097164E-2</v>
      </c>
      <c r="BE114" s="2">
        <f t="shared" si="53"/>
        <v>0.15659905156164863</v>
      </c>
      <c r="BF114" s="3">
        <f t="shared" si="36"/>
        <v>-5.0941883834819679</v>
      </c>
      <c r="BG114" s="3">
        <f t="shared" si="37"/>
        <v>-1.4864841703000382</v>
      </c>
      <c r="BH114">
        <v>0.8</v>
      </c>
      <c r="BP114">
        <f t="shared" si="54"/>
        <v>1.1500000000000008</v>
      </c>
      <c r="BQ114">
        <v>3</v>
      </c>
      <c r="BR114" s="3">
        <f t="shared" si="38"/>
        <v>3.6181739629096904E-2</v>
      </c>
      <c r="BT114" s="1">
        <f t="shared" si="39"/>
        <v>-2.9276365207418062</v>
      </c>
      <c r="BV114">
        <f t="shared" si="40"/>
        <v>0.50629192406575807</v>
      </c>
      <c r="BX114" s="2">
        <f t="shared" si="41"/>
        <v>0.58223571267562213</v>
      </c>
      <c r="BY114" s="3">
        <f t="shared" si="55"/>
        <v>-2.2354079667711302</v>
      </c>
      <c r="BZ114" s="3">
        <f t="shared" si="42"/>
        <v>-0.65229204470381574</v>
      </c>
      <c r="CA114">
        <v>0.8</v>
      </c>
    </row>
    <row r="115" spans="1:79" x14ac:dyDescent="0.35">
      <c r="A115">
        <f t="shared" si="43"/>
        <v>5.6999999999999877</v>
      </c>
      <c r="B115">
        <v>3</v>
      </c>
      <c r="C115" s="3">
        <f t="shared" si="57"/>
        <v>2.8651938417824457E-3</v>
      </c>
      <c r="E115" s="1">
        <f t="shared" si="58"/>
        <v>-2.9942696123164354</v>
      </c>
      <c r="G115">
        <f t="shared" si="59"/>
        <v>1.286557563134702E-2</v>
      </c>
      <c r="I115" s="2">
        <f t="shared" si="60"/>
        <v>7.3333781098677858E-2</v>
      </c>
      <c r="J115" s="3">
        <f t="shared" si="32"/>
        <v>-5.5123971395689697</v>
      </c>
      <c r="K115" s="3">
        <f t="shared" si="33"/>
        <v>-1.6085174853262254</v>
      </c>
      <c r="AB115">
        <f t="shared" si="47"/>
        <v>1.1800000000000008</v>
      </c>
      <c r="AC115">
        <v>3</v>
      </c>
      <c r="AD115" s="3">
        <f t="shared" si="61"/>
        <v>2.642447684469609E-2</v>
      </c>
      <c r="AF115" s="1">
        <f t="shared" si="62"/>
        <v>-2.9471510463106081</v>
      </c>
      <c r="AH115">
        <f t="shared" si="63"/>
        <v>0.36466990177645947</v>
      </c>
      <c r="AJ115" s="2">
        <f t="shared" si="64"/>
        <v>0.43031048409622247</v>
      </c>
      <c r="AN115" s="3"/>
      <c r="AS115" s="3"/>
      <c r="AU115" s="1"/>
      <c r="AW115">
        <f t="shared" si="51"/>
        <v>5.6999999999999877</v>
      </c>
      <c r="AX115">
        <v>3</v>
      </c>
      <c r="AY115" s="3">
        <f t="shared" si="56"/>
        <v>6.0539517710867284E-3</v>
      </c>
      <c r="BA115" s="1">
        <f t="shared" si="52"/>
        <v>-2.9878920964578266</v>
      </c>
      <c r="BC115">
        <f t="shared" si="35"/>
        <v>2.7184050601961877E-2</v>
      </c>
      <c r="BE115" s="2">
        <f t="shared" si="53"/>
        <v>0.15494908843118238</v>
      </c>
      <c r="BF115" s="3">
        <f t="shared" si="36"/>
        <v>-5.1028836636205614</v>
      </c>
      <c r="BG115" s="3">
        <f t="shared" si="37"/>
        <v>-1.4890214530444799</v>
      </c>
      <c r="BH115">
        <v>0.8</v>
      </c>
      <c r="BP115">
        <f t="shared" si="54"/>
        <v>1.1600000000000008</v>
      </c>
      <c r="BQ115">
        <v>3</v>
      </c>
      <c r="BR115" s="3">
        <f t="shared" si="38"/>
        <v>3.5923713850940772E-2</v>
      </c>
      <c r="BT115" s="1">
        <f t="shared" si="39"/>
        <v>-2.9281525722981185</v>
      </c>
      <c r="BV115">
        <f t="shared" si="40"/>
        <v>0.50035413481738544</v>
      </c>
      <c r="BX115" s="2">
        <f t="shared" si="41"/>
        <v>0.5804107963881675</v>
      </c>
      <c r="BY115" s="3">
        <f t="shared" si="55"/>
        <v>-2.2545378414081774</v>
      </c>
      <c r="BZ115" s="3">
        <f t="shared" si="42"/>
        <v>-0.65787414212290618</v>
      </c>
      <c r="CA115">
        <v>0.8</v>
      </c>
    </row>
    <row r="116" spans="1:79" x14ac:dyDescent="0.35">
      <c r="A116">
        <f t="shared" si="43"/>
        <v>5.7499999999999876</v>
      </c>
      <c r="B116">
        <v>3</v>
      </c>
      <c r="C116" s="3">
        <f t="shared" si="57"/>
        <v>2.823023123831217E-3</v>
      </c>
      <c r="E116" s="1">
        <f t="shared" si="58"/>
        <v>-2.9943539537523374</v>
      </c>
      <c r="G116">
        <f t="shared" si="59"/>
        <v>1.2582318619327753E-2</v>
      </c>
      <c r="I116" s="2">
        <f t="shared" si="60"/>
        <v>7.2348332061134418E-2</v>
      </c>
      <c r="J116" s="3">
        <f t="shared" si="32"/>
        <v>-5.5174974892328805</v>
      </c>
      <c r="K116" s="3">
        <f t="shared" si="33"/>
        <v>-1.6100057673581545</v>
      </c>
      <c r="AB116">
        <f t="shared" si="47"/>
        <v>1.1900000000000008</v>
      </c>
      <c r="AC116">
        <v>3</v>
      </c>
      <c r="AD116" s="3">
        <f t="shared" si="61"/>
        <v>2.6190014108556481E-2</v>
      </c>
      <c r="AF116" s="1">
        <f t="shared" si="62"/>
        <v>-2.9476199717828875</v>
      </c>
      <c r="AH116">
        <f t="shared" si="63"/>
        <v>0.35978382395247555</v>
      </c>
      <c r="AJ116" s="2">
        <f t="shared" si="64"/>
        <v>0.42814275050344619</v>
      </c>
      <c r="AN116" s="3"/>
      <c r="AS116" s="3"/>
      <c r="AU116" s="1"/>
      <c r="AW116">
        <f t="shared" si="51"/>
        <v>5.7499999999999876</v>
      </c>
      <c r="AX116">
        <v>3</v>
      </c>
      <c r="AY116" s="3">
        <f t="shared" si="56"/>
        <v>5.9827891485827291E-3</v>
      </c>
      <c r="BA116" s="1">
        <f t="shared" si="52"/>
        <v>-2.9880344217028347</v>
      </c>
      <c r="BC116">
        <f t="shared" si="35"/>
        <v>2.6665512820016554E-2</v>
      </c>
      <c r="BE116" s="2">
        <f t="shared" si="53"/>
        <v>0.15332669871509486</v>
      </c>
      <c r="BF116" s="3">
        <f t="shared" si="36"/>
        <v>-5.1114241456157616</v>
      </c>
      <c r="BG116" s="3">
        <f t="shared" si="37"/>
        <v>-1.4915135656906793</v>
      </c>
      <c r="BH116">
        <v>0.8</v>
      </c>
      <c r="BP116">
        <f t="shared" si="54"/>
        <v>1.1700000000000008</v>
      </c>
      <c r="BQ116">
        <v>3</v>
      </c>
      <c r="BR116" s="3">
        <f t="shared" si="38"/>
        <v>3.5668639626395673E-2</v>
      </c>
      <c r="BT116" s="1">
        <f t="shared" si="39"/>
        <v>-2.9286627207472087</v>
      </c>
      <c r="BV116">
        <f t="shared" si="40"/>
        <v>0.49451199223968362</v>
      </c>
      <c r="BX116" s="2">
        <f t="shared" si="41"/>
        <v>0.57857903092043028</v>
      </c>
      <c r="BY116" s="3">
        <f t="shared" si="55"/>
        <v>-2.2735332269753217</v>
      </c>
      <c r="BZ116" s="3">
        <f t="shared" si="42"/>
        <v>-0.66341699563139889</v>
      </c>
      <c r="CA116">
        <v>0.8</v>
      </c>
    </row>
    <row r="117" spans="1:79" x14ac:dyDescent="0.35">
      <c r="A117">
        <f t="shared" si="43"/>
        <v>5.7999999999999874</v>
      </c>
      <c r="B117">
        <v>3</v>
      </c>
      <c r="C117" s="3">
        <f t="shared" si="57"/>
        <v>2.7817757677074499E-3</v>
      </c>
      <c r="E117" s="1">
        <f t="shared" si="58"/>
        <v>-2.9944364484645853</v>
      </c>
      <c r="G117">
        <f t="shared" si="59"/>
        <v>1.2307312348746879E-2</v>
      </c>
      <c r="I117" s="2">
        <f t="shared" si="60"/>
        <v>7.1382411622731748E-2</v>
      </c>
      <c r="J117" s="3">
        <f t="shared" si="32"/>
        <v>-5.5224921646635172</v>
      </c>
      <c r="K117" s="3">
        <f t="shared" si="33"/>
        <v>-1.6114632136488143</v>
      </c>
      <c r="AB117">
        <f t="shared" si="47"/>
        <v>1.2000000000000008</v>
      </c>
      <c r="AC117">
        <v>3</v>
      </c>
      <c r="AD117" s="3">
        <f t="shared" si="61"/>
        <v>2.5958630657871233E-2</v>
      </c>
      <c r="AF117" s="1">
        <f t="shared" si="62"/>
        <v>-2.9480827386842576</v>
      </c>
      <c r="AH117">
        <f t="shared" si="63"/>
        <v>0.35498427424638895</v>
      </c>
      <c r="AJ117" s="2">
        <f t="shared" si="64"/>
        <v>0.42598112909566704</v>
      </c>
      <c r="AN117" s="3"/>
      <c r="AS117" s="3"/>
      <c r="AU117" s="1"/>
      <c r="AW117">
        <f t="shared" si="51"/>
        <v>5.7999999999999874</v>
      </c>
      <c r="AX117">
        <v>3</v>
      </c>
      <c r="AY117" s="3">
        <f t="shared" si="56"/>
        <v>5.9129740793755015E-3</v>
      </c>
      <c r="BA117" s="1">
        <f t="shared" si="52"/>
        <v>-2.988174051841249</v>
      </c>
      <c r="BC117">
        <f t="shared" si="35"/>
        <v>2.616056252617828E-2</v>
      </c>
      <c r="BE117" s="2">
        <f t="shared" si="53"/>
        <v>0.1517312626518337</v>
      </c>
      <c r="BF117" s="3">
        <f t="shared" si="36"/>
        <v>-5.1198135933580797</v>
      </c>
      <c r="BG117" s="3">
        <f t="shared" si="37"/>
        <v>-1.4939616065418875</v>
      </c>
      <c r="BH117">
        <v>0.8</v>
      </c>
      <c r="BP117">
        <f t="shared" si="54"/>
        <v>1.1800000000000008</v>
      </c>
      <c r="BQ117">
        <v>3</v>
      </c>
      <c r="BR117" s="3">
        <f t="shared" si="38"/>
        <v>3.5416470771846613E-2</v>
      </c>
      <c r="BT117" s="1">
        <f t="shared" si="39"/>
        <v>-2.9291670584563065</v>
      </c>
      <c r="BV117">
        <f t="shared" si="40"/>
        <v>0.4887635427389932</v>
      </c>
      <c r="BX117" s="2">
        <f t="shared" si="41"/>
        <v>0.57674098043201238</v>
      </c>
      <c r="BY117" s="3">
        <f t="shared" si="55"/>
        <v>-2.2923947877932505</v>
      </c>
      <c r="BZ117" s="3">
        <f t="shared" si="42"/>
        <v>-0.66892079907807045</v>
      </c>
      <c r="CA117">
        <v>0.8</v>
      </c>
    </row>
    <row r="118" spans="1:79" x14ac:dyDescent="0.35">
      <c r="A118">
        <f t="shared" si="43"/>
        <v>5.8499999999999872</v>
      </c>
      <c r="B118">
        <v>3</v>
      </c>
      <c r="C118" s="3">
        <f t="shared" si="57"/>
        <v>2.7414250362637646E-3</v>
      </c>
      <c r="E118" s="1">
        <f t="shared" si="58"/>
        <v>-2.9945171499274728</v>
      </c>
      <c r="G118">
        <f t="shared" si="59"/>
        <v>1.2040258717663579E-2</v>
      </c>
      <c r="I118" s="2">
        <f t="shared" si="60"/>
        <v>7.0435513498331784E-2</v>
      </c>
      <c r="J118" s="3">
        <f t="shared" si="32"/>
        <v>-5.5273840539649344</v>
      </c>
      <c r="K118" s="3">
        <f t="shared" si="33"/>
        <v>-1.6128906669469678</v>
      </c>
      <c r="AB118">
        <f t="shared" si="47"/>
        <v>1.2100000000000009</v>
      </c>
      <c r="AC118">
        <v>3</v>
      </c>
      <c r="AD118" s="3">
        <f t="shared" si="61"/>
        <v>2.5730273289541392E-2</v>
      </c>
      <c r="AF118" s="1">
        <f t="shared" si="62"/>
        <v>-2.9485394534209175</v>
      </c>
      <c r="AH118">
        <f t="shared" si="63"/>
        <v>0.35026935380807805</v>
      </c>
      <c r="AJ118" s="2">
        <f t="shared" si="64"/>
        <v>0.42382591810777476</v>
      </c>
      <c r="AN118" s="3"/>
      <c r="AS118" s="3"/>
      <c r="AU118" s="1"/>
      <c r="AW118">
        <f t="shared" si="51"/>
        <v>5.8499999999999872</v>
      </c>
      <c r="AX118">
        <v>3</v>
      </c>
      <c r="AY118" s="3">
        <f t="shared" si="56"/>
        <v>5.8444715291021037E-3</v>
      </c>
      <c r="BA118" s="1">
        <f t="shared" si="52"/>
        <v>-2.9883110569417961</v>
      </c>
      <c r="BC118">
        <f t="shared" si="35"/>
        <v>2.5668748314311988E-2</v>
      </c>
      <c r="BE118" s="2">
        <f t="shared" si="53"/>
        <v>0.1501621776387248</v>
      </c>
      <c r="BF118" s="3">
        <f t="shared" si="36"/>
        <v>-5.1280556555215799</v>
      </c>
      <c r="BG118" s="3">
        <f t="shared" si="37"/>
        <v>-1.496366640281197</v>
      </c>
      <c r="BH118">
        <v>0.8</v>
      </c>
      <c r="BP118">
        <f t="shared" si="54"/>
        <v>1.1900000000000008</v>
      </c>
      <c r="BQ118">
        <v>3</v>
      </c>
      <c r="BR118" s="3">
        <f t="shared" si="38"/>
        <v>3.5167162016353497E-2</v>
      </c>
      <c r="BT118" s="1">
        <f t="shared" si="39"/>
        <v>-2.9296656759672932</v>
      </c>
      <c r="BV118">
        <f t="shared" si="40"/>
        <v>0.48310688094155002</v>
      </c>
      <c r="BX118" s="2">
        <f t="shared" si="41"/>
        <v>0.5748971883204449</v>
      </c>
      <c r="BY118" s="3">
        <f t="shared" si="55"/>
        <v>-2.3111232062413944</v>
      </c>
      <c r="BZ118" s="3">
        <f t="shared" si="42"/>
        <v>-0.67438575158123892</v>
      </c>
      <c r="CA118">
        <v>0.8</v>
      </c>
    </row>
    <row r="119" spans="1:79" x14ac:dyDescent="0.35">
      <c r="A119">
        <f t="shared" si="43"/>
        <v>5.899999999999987</v>
      </c>
      <c r="B119">
        <v>3</v>
      </c>
      <c r="C119" s="3">
        <f t="shared" si="57"/>
        <v>2.7019451522872582E-3</v>
      </c>
      <c r="E119" s="1">
        <f t="shared" si="58"/>
        <v>-2.9945961096954252</v>
      </c>
      <c r="G119">
        <f t="shared" si="59"/>
        <v>1.1780872450226422E-2</v>
      </c>
      <c r="I119" s="2">
        <f t="shared" si="60"/>
        <v>6.9507147456335738E-2</v>
      </c>
      <c r="J119" s="3">
        <f t="shared" si="32"/>
        <v>-5.5321759476745447</v>
      </c>
      <c r="K119" s="3">
        <f t="shared" si="33"/>
        <v>-1.6142889415314321</v>
      </c>
      <c r="AB119">
        <f t="shared" si="47"/>
        <v>1.2200000000000009</v>
      </c>
      <c r="AC119">
        <v>3</v>
      </c>
      <c r="AD119" s="3">
        <f t="shared" si="61"/>
        <v>2.5504889933947575E-2</v>
      </c>
      <c r="AF119" s="1">
        <f t="shared" si="62"/>
        <v>-2.9489902201321048</v>
      </c>
      <c r="AH119">
        <f t="shared" si="63"/>
        <v>0.34563721336162728</v>
      </c>
      <c r="AJ119" s="2">
        <f t="shared" si="64"/>
        <v>0.42167740030118556</v>
      </c>
      <c r="AN119" s="3"/>
      <c r="AS119" s="3"/>
      <c r="AU119" s="1"/>
      <c r="AW119">
        <f t="shared" si="51"/>
        <v>5.899999999999987</v>
      </c>
      <c r="AX119">
        <v>3</v>
      </c>
      <c r="AY119" s="3">
        <f t="shared" si="56"/>
        <v>5.7772476176445346E-3</v>
      </c>
      <c r="BA119" s="1">
        <f t="shared" si="52"/>
        <v>-2.9884455047647114</v>
      </c>
      <c r="BC119">
        <f t="shared" si="35"/>
        <v>2.5189636895193646E-2</v>
      </c>
      <c r="BE119" s="2">
        <f t="shared" si="53"/>
        <v>0.14861885768164218</v>
      </c>
      <c r="BF119" s="3">
        <f t="shared" si="36"/>
        <v>-5.1361538697876963</v>
      </c>
      <c r="BG119" s="3">
        <f t="shared" si="37"/>
        <v>-1.4987296992040497</v>
      </c>
      <c r="BH119">
        <v>0.8</v>
      </c>
      <c r="BP119">
        <f t="shared" si="54"/>
        <v>1.2000000000000008</v>
      </c>
      <c r="BQ119">
        <v>3</v>
      </c>
      <c r="BR119" s="3">
        <f t="shared" si="38"/>
        <v>3.4920668979942456E-2</v>
      </c>
      <c r="BT119" s="1">
        <f t="shared" si="39"/>
        <v>-2.9301586620401152</v>
      </c>
      <c r="BV119">
        <f t="shared" si="40"/>
        <v>0.47754014830071284</v>
      </c>
      <c r="BX119" s="2">
        <f t="shared" si="41"/>
        <v>0.57304817796085583</v>
      </c>
      <c r="BY119" s="3">
        <f t="shared" si="55"/>
        <v>-2.329719181516543</v>
      </c>
      <c r="BZ119" s="3">
        <f t="shared" si="42"/>
        <v>-0.67981205716652726</v>
      </c>
      <c r="CA119">
        <v>0.8</v>
      </c>
    </row>
    <row r="120" spans="1:79" x14ac:dyDescent="0.35">
      <c r="A120">
        <f t="shared" si="43"/>
        <v>5.9499999999999869</v>
      </c>
      <c r="B120">
        <v>3</v>
      </c>
      <c r="C120" s="3">
        <f t="shared" si="57"/>
        <v>2.6633112574742128E-3</v>
      </c>
      <c r="E120" s="1">
        <f t="shared" si="58"/>
        <v>-2.9946733774850514</v>
      </c>
      <c r="G120">
        <f t="shared" si="59"/>
        <v>1.1528880457713934E-2</v>
      </c>
      <c r="I120" s="2">
        <f t="shared" si="60"/>
        <v>6.8596838723397766E-2</v>
      </c>
      <c r="J120" s="3">
        <f t="shared" si="32"/>
        <v>-5.5368705426721787</v>
      </c>
      <c r="K120" s="3">
        <f t="shared" si="33"/>
        <v>-1.6156588243517418</v>
      </c>
      <c r="AB120">
        <f t="shared" si="47"/>
        <v>1.2300000000000009</v>
      </c>
      <c r="AC120">
        <v>3</v>
      </c>
      <c r="AD120" s="3">
        <f t="shared" si="61"/>
        <v>2.5282429626373861E-2</v>
      </c>
      <c r="AF120" s="1">
        <f t="shared" si="62"/>
        <v>-2.9494351407472523</v>
      </c>
      <c r="AH120">
        <f t="shared" si="63"/>
        <v>0.34108605170827683</v>
      </c>
      <c r="AJ120" s="2">
        <f t="shared" si="64"/>
        <v>0.41953584360118079</v>
      </c>
      <c r="AN120" s="3"/>
      <c r="AS120" s="3"/>
      <c r="AU120" s="1"/>
      <c r="AW120">
        <f t="shared" si="51"/>
        <v>5.9499999999999869</v>
      </c>
      <c r="AX120">
        <v>3</v>
      </c>
      <c r="AY120" s="3">
        <f t="shared" si="56"/>
        <v>5.7112695732106046E-3</v>
      </c>
      <c r="BA120" s="1">
        <f t="shared" si="52"/>
        <v>-2.9885774608535791</v>
      </c>
      <c r="BC120">
        <f t="shared" si="35"/>
        <v>2.4722812246049119E-2</v>
      </c>
      <c r="BE120" s="2">
        <f t="shared" si="53"/>
        <v>0.14710073286399195</v>
      </c>
      <c r="BF120" s="3">
        <f t="shared" si="36"/>
        <v>-5.144111666890117</v>
      </c>
      <c r="BG120" s="3">
        <f t="shared" si="37"/>
        <v>-1.5010517843985363</v>
      </c>
      <c r="BH120">
        <v>0.8</v>
      </c>
      <c r="BP120">
        <f t="shared" si="54"/>
        <v>1.2100000000000009</v>
      </c>
      <c r="BQ120">
        <v>3</v>
      </c>
      <c r="BR120" s="3">
        <f t="shared" si="38"/>
        <v>3.4676948152498804E-2</v>
      </c>
      <c r="BT120" s="1">
        <f t="shared" si="39"/>
        <v>-2.9306461036950027</v>
      </c>
      <c r="BV120">
        <f t="shared" si="40"/>
        <v>0.47206153175019283</v>
      </c>
      <c r="BX120" s="2">
        <f t="shared" si="41"/>
        <v>0.57119445341773378</v>
      </c>
      <c r="BY120" s="3">
        <f t="shared" si="55"/>
        <v>-2.3481834284506564</v>
      </c>
      <c r="BZ120" s="3">
        <f t="shared" si="42"/>
        <v>-0.68519992442190158</v>
      </c>
      <c r="CA120">
        <v>0.8</v>
      </c>
    </row>
    <row r="121" spans="1:79" x14ac:dyDescent="0.35">
      <c r="A121">
        <f t="shared" si="43"/>
        <v>5.9999999999999867</v>
      </c>
      <c r="B121">
        <v>3</v>
      </c>
      <c r="C121" s="3">
        <f t="shared" si="57"/>
        <v>2.6254993734340704E-3</v>
      </c>
      <c r="E121" s="1">
        <f t="shared" si="58"/>
        <v>-2.9947490012531324</v>
      </c>
      <c r="G121">
        <f t="shared" si="59"/>
        <v>1.1284021235680595E-2</v>
      </c>
      <c r="I121" s="2">
        <f t="shared" si="60"/>
        <v>6.7704127414083423E-2</v>
      </c>
      <c r="J121" s="3">
        <f t="shared" si="32"/>
        <v>-5.5414704459085478</v>
      </c>
      <c r="K121" s="3">
        <f t="shared" si="33"/>
        <v>-1.6170010761161142</v>
      </c>
      <c r="AB121">
        <f t="shared" si="47"/>
        <v>1.2400000000000009</v>
      </c>
      <c r="AC121">
        <v>3</v>
      </c>
      <c r="AD121" s="3">
        <f t="shared" si="61"/>
        <v>2.5062842479259807E-2</v>
      </c>
      <c r="AF121" s="1">
        <f t="shared" si="62"/>
        <v>-2.9498743150414803</v>
      </c>
      <c r="AH121">
        <f t="shared" si="63"/>
        <v>0.33661411428059418</v>
      </c>
      <c r="AJ121" s="2">
        <f t="shared" si="64"/>
        <v>0.41740150170793705</v>
      </c>
      <c r="AN121" s="3"/>
      <c r="AS121" s="3"/>
      <c r="AU121" s="1"/>
      <c r="AW121">
        <f t="shared" si="51"/>
        <v>5.9999999999999867</v>
      </c>
      <c r="AX121">
        <v>3</v>
      </c>
      <c r="AY121" s="3">
        <f t="shared" si="56"/>
        <v>5.6465056885505382E-3</v>
      </c>
      <c r="BA121" s="1">
        <f t="shared" si="52"/>
        <v>-2.9887069886228992</v>
      </c>
      <c r="BC121">
        <f t="shared" si="35"/>
        <v>2.4267874805720468E-2</v>
      </c>
      <c r="BE121" s="2">
        <f t="shared" si="53"/>
        <v>0.14560724883432249</v>
      </c>
      <c r="BF121" s="3">
        <f t="shared" si="36"/>
        <v>-5.1519323744890322</v>
      </c>
      <c r="BG121" s="3">
        <f t="shared" si="37"/>
        <v>-1.5033338668758995</v>
      </c>
      <c r="BH121">
        <v>0.8</v>
      </c>
      <c r="BP121">
        <f t="shared" si="54"/>
        <v>1.2200000000000009</v>
      </c>
      <c r="BQ121">
        <v>3</v>
      </c>
      <c r="BR121" s="3">
        <f t="shared" si="38"/>
        <v>3.4435956873242711E-2</v>
      </c>
      <c r="BT121" s="1">
        <f t="shared" si="39"/>
        <v>-2.9311280862535143</v>
      </c>
      <c r="BV121">
        <f t="shared" si="40"/>
        <v>0.46666926240157952</v>
      </c>
      <c r="BX121" s="2">
        <f t="shared" si="41"/>
        <v>0.56933650012992743</v>
      </c>
      <c r="BY121" s="3">
        <f t="shared" si="55"/>
        <v>-2.366516676384689</v>
      </c>
      <c r="BZ121" s="3">
        <f t="shared" si="42"/>
        <v>-0.69054956616905228</v>
      </c>
      <c r="CA121">
        <v>0.8</v>
      </c>
    </row>
    <row r="122" spans="1:79" x14ac:dyDescent="0.35">
      <c r="A122">
        <f t="shared" si="43"/>
        <v>6.0499999999999865</v>
      </c>
      <c r="B122">
        <v>3</v>
      </c>
      <c r="C122" s="3">
        <f t="shared" si="57"/>
        <v>2.5884863646088766E-3</v>
      </c>
      <c r="E122" s="1">
        <f t="shared" si="58"/>
        <v>-2.9948230272707823</v>
      </c>
      <c r="G122">
        <f t="shared" si="59"/>
        <v>1.1046044294930241E-2</v>
      </c>
      <c r="I122" s="2">
        <f t="shared" si="60"/>
        <v>6.6828567984327805E-2</v>
      </c>
      <c r="J122" s="3">
        <f t="shared" si="32"/>
        <v>-5.5459781779626294</v>
      </c>
      <c r="K122" s="3">
        <f t="shared" si="33"/>
        <v>-1.6183164323294952</v>
      </c>
      <c r="AB122">
        <f t="shared" si="47"/>
        <v>1.2500000000000009</v>
      </c>
      <c r="AC122">
        <v>3</v>
      </c>
      <c r="AD122" s="3">
        <f t="shared" si="61"/>
        <v>2.4846079655254167E-2</v>
      </c>
      <c r="AF122" s="1">
        <f t="shared" si="62"/>
        <v>-2.9503078406894914</v>
      </c>
      <c r="AH122">
        <f t="shared" si="63"/>
        <v>0.33221969174592059</v>
      </c>
      <c r="AJ122" s="2">
        <f t="shared" si="64"/>
        <v>0.41527461468240101</v>
      </c>
      <c r="AN122" s="3"/>
      <c r="AS122" s="3"/>
      <c r="AU122" s="1"/>
      <c r="AW122">
        <f t="shared" si="51"/>
        <v>6.0499999999999865</v>
      </c>
      <c r="AX122">
        <v>3</v>
      </c>
      <c r="AY122" s="3">
        <f t="shared" si="56"/>
        <v>5.5829252791959423E-3</v>
      </c>
      <c r="BA122" s="1">
        <f t="shared" si="52"/>
        <v>-2.9888341494416082</v>
      </c>
      <c r="BC122">
        <f t="shared" si="35"/>
        <v>2.3824440712710674E-2</v>
      </c>
      <c r="BE122" s="2">
        <f t="shared" si="53"/>
        <v>0.14413786631189926</v>
      </c>
      <c r="BF122" s="3">
        <f t="shared" si="36"/>
        <v>-5.1596192208827159</v>
      </c>
      <c r="BG122" s="3">
        <f t="shared" si="37"/>
        <v>-1.5055768886535763</v>
      </c>
      <c r="BH122">
        <v>0.8</v>
      </c>
      <c r="BP122">
        <f t="shared" si="54"/>
        <v>1.2300000000000009</v>
      </c>
      <c r="BQ122">
        <v>3</v>
      </c>
      <c r="BR122" s="3">
        <f t="shared" si="38"/>
        <v>3.4197653310769537E-2</v>
      </c>
      <c r="BT122" s="1">
        <f t="shared" si="39"/>
        <v>-2.9316046933784614</v>
      </c>
      <c r="BV122">
        <f t="shared" si="40"/>
        <v>0.46136161428452971</v>
      </c>
      <c r="BX122" s="2">
        <f t="shared" si="41"/>
        <v>0.567474785569972</v>
      </c>
      <c r="BY122" s="3">
        <f t="shared" si="55"/>
        <v>-2.3847196680959248</v>
      </c>
      <c r="BZ122" s="3">
        <f t="shared" si="42"/>
        <v>-0.69586119915039091</v>
      </c>
      <c r="CA122">
        <v>0.8</v>
      </c>
    </row>
    <row r="123" spans="1:79" x14ac:dyDescent="0.35">
      <c r="A123">
        <f t="shared" si="43"/>
        <v>6.0999999999999863</v>
      </c>
      <c r="B123">
        <v>3</v>
      </c>
      <c r="C123" s="3">
        <f t="shared" si="57"/>
        <v>2.5522499030014752E-3</v>
      </c>
      <c r="E123" s="1">
        <f t="shared" si="58"/>
        <v>-2.994895500193997</v>
      </c>
      <c r="G123">
        <f t="shared" si="59"/>
        <v>1.0814709624197116E-2</v>
      </c>
      <c r="I123" s="2">
        <f t="shared" si="60"/>
        <v>6.596972870760226E-2</v>
      </c>
      <c r="J123" s="3">
        <f t="shared" si="32"/>
        <v>-5.5503961764370446</v>
      </c>
      <c r="K123" s="3">
        <f t="shared" si="33"/>
        <v>-1.6196056042843296</v>
      </c>
      <c r="AB123">
        <f t="shared" si="47"/>
        <v>1.2600000000000009</v>
      </c>
      <c r="AC123">
        <v>3</v>
      </c>
      <c r="AD123" s="3">
        <f t="shared" si="61"/>
        <v>2.4632093341043687E-2</v>
      </c>
      <c r="AF123" s="1">
        <f t="shared" si="62"/>
        <v>-2.9507358133179129</v>
      </c>
      <c r="AH123">
        <f t="shared" si="63"/>
        <v>0.327901118657212</v>
      </c>
      <c r="AJ123" s="2">
        <f t="shared" si="64"/>
        <v>0.41315540950808743</v>
      </c>
      <c r="AN123" s="3"/>
      <c r="AS123" s="3"/>
      <c r="AU123" s="1"/>
      <c r="AW123">
        <f t="shared" si="51"/>
        <v>6.0999999999999863</v>
      </c>
      <c r="AX123">
        <v>3</v>
      </c>
      <c r="AY123" s="3">
        <f t="shared" si="56"/>
        <v>5.5204986436143393E-3</v>
      </c>
      <c r="BA123" s="1">
        <f t="shared" si="52"/>
        <v>-2.9889590027127708</v>
      </c>
      <c r="BC123">
        <f t="shared" si="35"/>
        <v>2.3392141083540523E-2</v>
      </c>
      <c r="BE123" s="2">
        <f t="shared" si="53"/>
        <v>0.14269206060959688</v>
      </c>
      <c r="BF123" s="3">
        <f t="shared" si="36"/>
        <v>-5.1671753385643671</v>
      </c>
      <c r="BG123" s="3">
        <f t="shared" si="37"/>
        <v>-1.5077817637930824</v>
      </c>
      <c r="BH123">
        <v>0.8</v>
      </c>
      <c r="BP123">
        <f t="shared" si="54"/>
        <v>1.2400000000000009</v>
      </c>
      <c r="BQ123">
        <v>3</v>
      </c>
      <c r="BR123" s="3">
        <f t="shared" si="38"/>
        <v>3.396199644363683E-2</v>
      </c>
      <c r="BT123" s="1">
        <f t="shared" si="39"/>
        <v>-2.9320760071127259</v>
      </c>
      <c r="BV123">
        <f t="shared" si="40"/>
        <v>0.45613690312804184</v>
      </c>
      <c r="BX123" s="2">
        <f t="shared" si="41"/>
        <v>0.56560975987877227</v>
      </c>
      <c r="BY123" s="3">
        <f t="shared" si="55"/>
        <v>-2.402793158776928</v>
      </c>
      <c r="BZ123" s="3">
        <f t="shared" si="42"/>
        <v>-0.70113504373110758</v>
      </c>
      <c r="CA123">
        <v>0.8</v>
      </c>
    </row>
    <row r="124" spans="1:79" x14ac:dyDescent="0.35">
      <c r="A124">
        <f t="shared" si="43"/>
        <v>6.1499999999999861</v>
      </c>
      <c r="B124">
        <v>3</v>
      </c>
      <c r="C124" s="3">
        <f t="shared" si="57"/>
        <v>2.5167684346124393E-3</v>
      </c>
      <c r="E124" s="1">
        <f t="shared" si="58"/>
        <v>-2.9949664631307749</v>
      </c>
      <c r="G124">
        <f t="shared" si="59"/>
        <v>1.0589787182561592E-2</v>
      </c>
      <c r="I124" s="2">
        <f t="shared" si="60"/>
        <v>6.5127191172753646E-2</v>
      </c>
      <c r="J124" s="3">
        <f t="shared" si="32"/>
        <v>-5.5547267991993055</v>
      </c>
      <c r="K124" s="3">
        <f t="shared" si="33"/>
        <v>-1.6208692800063573</v>
      </c>
      <c r="AB124">
        <f t="shared" si="47"/>
        <v>1.2700000000000009</v>
      </c>
      <c r="AC124">
        <v>3</v>
      </c>
      <c r="AD124" s="3">
        <f t="shared" si="61"/>
        <v>2.4420836721932442E-2</v>
      </c>
      <c r="AF124" s="1">
        <f t="shared" si="62"/>
        <v>-2.951158326556135</v>
      </c>
      <c r="AH124">
        <f t="shared" si="63"/>
        <v>0.32365677214948779</v>
      </c>
      <c r="AJ124" s="2">
        <f t="shared" si="64"/>
        <v>0.41104410062984981</v>
      </c>
      <c r="AN124" s="3"/>
      <c r="AS124" s="3"/>
      <c r="AU124" s="1"/>
      <c r="AW124">
        <f t="shared" si="51"/>
        <v>6.1499999999999861</v>
      </c>
      <c r="AX124">
        <v>3</v>
      </c>
      <c r="AY124" s="3">
        <f t="shared" si="56"/>
        <v>5.4591970251789109E-3</v>
      </c>
      <c r="BA124" s="1">
        <f t="shared" si="52"/>
        <v>-2.9890816059496421</v>
      </c>
      <c r="BC124">
        <f t="shared" si="35"/>
        <v>2.2970621329022077E-2</v>
      </c>
      <c r="BE124" s="2">
        <f t="shared" si="53"/>
        <v>0.14126932117348545</v>
      </c>
      <c r="BF124" s="3">
        <f t="shared" si="36"/>
        <v>-5.1746037676314689</v>
      </c>
      <c r="BG124" s="3">
        <f t="shared" si="37"/>
        <v>-1.5099493793948626</v>
      </c>
      <c r="BH124">
        <v>0.8</v>
      </c>
      <c r="BP124">
        <f t="shared" si="54"/>
        <v>1.2500000000000009</v>
      </c>
      <c r="BQ124">
        <v>3</v>
      </c>
      <c r="BR124" s="3">
        <f t="shared" si="38"/>
        <v>3.3728946041481023E-2</v>
      </c>
      <c r="BT124" s="1">
        <f t="shared" si="39"/>
        <v>-2.9325421079170382</v>
      </c>
      <c r="BV124">
        <f t="shared" si="40"/>
        <v>0.45099348518131382</v>
      </c>
      <c r="BX124" s="2">
        <f t="shared" si="41"/>
        <v>0.56374185647664266</v>
      </c>
      <c r="BY124" s="3">
        <f t="shared" si="55"/>
        <v>-2.4207379150627095</v>
      </c>
      <c r="BZ124" s="3">
        <f t="shared" si="42"/>
        <v>-0.70637132361529864</v>
      </c>
      <c r="CA124">
        <v>0.8</v>
      </c>
    </row>
    <row r="125" spans="1:79" x14ac:dyDescent="0.35">
      <c r="A125">
        <f t="shared" si="43"/>
        <v>6.199999999999986</v>
      </c>
      <c r="B125">
        <v>3</v>
      </c>
      <c r="C125" s="3">
        <f t="shared" si="57"/>
        <v>2.4820211474918486E-3</v>
      </c>
      <c r="E125" s="1">
        <f t="shared" si="58"/>
        <v>-2.9950359577050163</v>
      </c>
      <c r="G125">
        <f t="shared" si="59"/>
        <v>1.0371056419762836E-2</v>
      </c>
      <c r="I125" s="2">
        <f t="shared" si="60"/>
        <v>6.430054980252943E-2</v>
      </c>
      <c r="J125" s="3">
        <f t="shared" si="32"/>
        <v>-5.5589723274772851</v>
      </c>
      <c r="K125" s="3">
        <f t="shared" si="33"/>
        <v>-1.6221081251578717</v>
      </c>
      <c r="AB125">
        <f t="shared" si="47"/>
        <v>1.2800000000000009</v>
      </c>
      <c r="AC125">
        <v>3</v>
      </c>
      <c r="AD125" s="3">
        <f t="shared" si="61"/>
        <v>2.4212263957146905E-2</v>
      </c>
      <c r="AF125" s="1">
        <f t="shared" si="62"/>
        <v>-2.9515754720857061</v>
      </c>
      <c r="AH125">
        <f t="shared" si="63"/>
        <v>0.31948507068015974</v>
      </c>
      <c r="AJ125" s="2">
        <f t="shared" si="64"/>
        <v>0.40894089047060478</v>
      </c>
      <c r="AN125" s="3"/>
      <c r="AS125" s="3"/>
      <c r="AU125" s="1"/>
      <c r="AW125">
        <f t="shared" si="51"/>
        <v>6.199999999999986</v>
      </c>
      <c r="AX125">
        <v>3</v>
      </c>
      <c r="AY125" s="3">
        <f t="shared" si="56"/>
        <v>5.3989925758589404E-3</v>
      </c>
      <c r="BA125" s="1">
        <f t="shared" si="52"/>
        <v>-2.9892020148482819</v>
      </c>
      <c r="BC125">
        <f t="shared" si="35"/>
        <v>2.2559540506210632E-2</v>
      </c>
      <c r="BE125" s="2">
        <f t="shared" si="53"/>
        <v>0.13986915113850559</v>
      </c>
      <c r="BF125" s="3">
        <f t="shared" si="36"/>
        <v>-5.1819074590544467</v>
      </c>
      <c r="BG125" s="3">
        <f t="shared" si="37"/>
        <v>-1.5120805965520876</v>
      </c>
      <c r="BH125">
        <v>0.8</v>
      </c>
      <c r="BP125">
        <f t="shared" si="54"/>
        <v>1.2600000000000009</v>
      </c>
      <c r="BQ125">
        <v>3</v>
      </c>
      <c r="BR125" s="3">
        <f t="shared" si="38"/>
        <v>3.3498462646647326E-2</v>
      </c>
      <c r="BT125" s="1">
        <f t="shared" si="39"/>
        <v>-2.9330030747067055</v>
      </c>
      <c r="BV125">
        <f t="shared" si="40"/>
        <v>0.44592975607273649</v>
      </c>
      <c r="BX125" s="2">
        <f t="shared" si="41"/>
        <v>0.56187149265164837</v>
      </c>
      <c r="BY125" s="3">
        <f t="shared" si="55"/>
        <v>-2.4385547141053121</v>
      </c>
      <c r="BZ125" s="3">
        <f t="shared" si="42"/>
        <v>-0.71157026557593006</v>
      </c>
      <c r="CA125">
        <v>0.8</v>
      </c>
    </row>
    <row r="126" spans="1:79" x14ac:dyDescent="0.35">
      <c r="A126">
        <f t="shared" si="43"/>
        <v>6.2499999999999858</v>
      </c>
      <c r="B126">
        <v>3</v>
      </c>
      <c r="C126" s="3">
        <f t="shared" si="57"/>
        <v>2.447987941317788E-3</v>
      </c>
      <c r="E126" s="1">
        <f t="shared" si="58"/>
        <v>-2.9951040241173641</v>
      </c>
      <c r="G126">
        <f t="shared" si="59"/>
        <v>1.0158305822695973E-2</v>
      </c>
      <c r="I126" s="2">
        <f t="shared" si="60"/>
        <v>6.3489411391849687E-2</v>
      </c>
      <c r="J126" s="3">
        <f t="shared" si="32"/>
        <v>-5.5631349688160299</v>
      </c>
      <c r="K126" s="3">
        <f t="shared" si="33"/>
        <v>-1.6233227839005173</v>
      </c>
      <c r="AB126">
        <f t="shared" si="47"/>
        <v>1.2900000000000009</v>
      </c>
      <c r="AC126">
        <v>3</v>
      </c>
      <c r="AD126" s="3">
        <f t="shared" si="61"/>
        <v>2.4006330155843917E-2</v>
      </c>
      <c r="AF126" s="1">
        <f t="shared" si="62"/>
        <v>-2.9519873396883121</v>
      </c>
      <c r="AH126">
        <f t="shared" si="63"/>
        <v>0.31538447281159998</v>
      </c>
      <c r="AJ126" s="2">
        <f t="shared" si="64"/>
        <v>0.40684596992696426</v>
      </c>
      <c r="AN126" s="3"/>
      <c r="AS126" s="3"/>
      <c r="AU126" s="1"/>
      <c r="AW126">
        <f t="shared" si="51"/>
        <v>6.2499999999999858</v>
      </c>
      <c r="AX126">
        <v>3</v>
      </c>
      <c r="AY126" s="3">
        <f t="shared" si="56"/>
        <v>5.3398583215420016E-3</v>
      </c>
      <c r="BA126" s="1">
        <f t="shared" si="52"/>
        <v>-2.9893202833569159</v>
      </c>
      <c r="BC126">
        <f t="shared" si="35"/>
        <v>2.2158570703943649E-2</v>
      </c>
      <c r="BE126" s="2">
        <f t="shared" si="53"/>
        <v>0.13849106689964749</v>
      </c>
      <c r="BF126" s="3">
        <f t="shared" si="36"/>
        <v>-5.1890892778114655</v>
      </c>
      <c r="BG126" s="3">
        <f t="shared" si="37"/>
        <v>-1.5141762512653856</v>
      </c>
      <c r="BH126">
        <v>0.8</v>
      </c>
      <c r="BP126">
        <f t="shared" si="54"/>
        <v>1.2700000000000009</v>
      </c>
      <c r="BQ126">
        <v>3</v>
      </c>
      <c r="BR126" s="3">
        <f t="shared" si="38"/>
        <v>3.3270507556317157E-2</v>
      </c>
      <c r="BT126" s="1">
        <f t="shared" si="39"/>
        <v>-2.9334589848873658</v>
      </c>
      <c r="BV126">
        <f t="shared" si="40"/>
        <v>0.44094414970563939</v>
      </c>
      <c r="BX126" s="2">
        <f t="shared" si="41"/>
        <v>0.55999907012616246</v>
      </c>
      <c r="BY126" s="3">
        <f t="shared" si="55"/>
        <v>-2.4562443426920821</v>
      </c>
      <c r="BZ126" s="3">
        <f t="shared" si="42"/>
        <v>-0.71673209919754954</v>
      </c>
      <c r="CA126">
        <v>0.8</v>
      </c>
    </row>
    <row r="127" spans="1:79" x14ac:dyDescent="0.35">
      <c r="A127">
        <f t="shared" si="43"/>
        <v>6.2999999999999856</v>
      </c>
      <c r="B127">
        <v>3</v>
      </c>
      <c r="C127" s="3">
        <f t="shared" si="57"/>
        <v>2.4146493984188388E-3</v>
      </c>
      <c r="E127" s="1">
        <f t="shared" si="58"/>
        <v>-2.9951707012031625</v>
      </c>
      <c r="G127">
        <f t="shared" si="59"/>
        <v>9.9513324864973843E-3</v>
      </c>
      <c r="I127" s="2">
        <f t="shared" si="60"/>
        <v>6.2693394664933372E-2</v>
      </c>
      <c r="J127" s="3">
        <f t="shared" si="32"/>
        <v>-5.5672168599030574</v>
      </c>
      <c r="K127" s="3">
        <f t="shared" si="33"/>
        <v>-1.6245138797197123</v>
      </c>
      <c r="AB127">
        <f t="shared" si="47"/>
        <v>1.3000000000000009</v>
      </c>
      <c r="AC127">
        <v>3</v>
      </c>
      <c r="AD127" s="3">
        <f t="shared" si="61"/>
        <v>2.3802991353798573E-2</v>
      </c>
      <c r="AF127" s="1">
        <f t="shared" si="62"/>
        <v>-2.9523940172924026</v>
      </c>
      <c r="AH127">
        <f t="shared" si="63"/>
        <v>0.31135347603436081</v>
      </c>
      <c r="AJ127" s="2">
        <f t="shared" si="64"/>
        <v>0.40475951884466932</v>
      </c>
      <c r="AN127" s="3"/>
      <c r="AS127" s="3"/>
      <c r="AU127" s="1"/>
      <c r="AW127">
        <f t="shared" si="51"/>
        <v>6.2999999999999856</v>
      </c>
      <c r="AX127">
        <v>3</v>
      </c>
      <c r="AY127" s="3">
        <f t="shared" si="56"/>
        <v>5.2817681289040967E-3</v>
      </c>
      <c r="BA127" s="1">
        <f t="shared" si="52"/>
        <v>-2.9894364637421917</v>
      </c>
      <c r="BC127">
        <f t="shared" si="35"/>
        <v>2.1767396460010968E-2</v>
      </c>
      <c r="BE127" s="2">
        <f t="shared" si="53"/>
        <v>0.13713459769806879</v>
      </c>
      <c r="BF127" s="3">
        <f t="shared" si="36"/>
        <v>-5.1961520058950939</v>
      </c>
      <c r="BG127" s="3">
        <f t="shared" si="37"/>
        <v>-1.5162371553201883</v>
      </c>
      <c r="BH127">
        <v>0.8</v>
      </c>
      <c r="BP127">
        <f t="shared" si="54"/>
        <v>1.2800000000000009</v>
      </c>
      <c r="BQ127">
        <v>3</v>
      </c>
      <c r="BR127" s="3">
        <f t="shared" si="38"/>
        <v>3.3045042805117442E-2</v>
      </c>
      <c r="BT127" s="1">
        <f t="shared" si="39"/>
        <v>-2.9339099143897647</v>
      </c>
      <c r="BV127">
        <f t="shared" si="40"/>
        <v>0.43603513718945514</v>
      </c>
      <c r="BX127" s="2">
        <f t="shared" si="41"/>
        <v>0.55812497560250296</v>
      </c>
      <c r="BY127" s="3">
        <f t="shared" si="55"/>
        <v>-2.4738075964071293</v>
      </c>
      <c r="BZ127" s="3">
        <f t="shared" si="42"/>
        <v>-0.72185705663160038</v>
      </c>
      <c r="CA127">
        <v>0.8</v>
      </c>
    </row>
    <row r="128" spans="1:79" x14ac:dyDescent="0.35">
      <c r="A128">
        <f t="shared" si="43"/>
        <v>6.3499999999999854</v>
      </c>
      <c r="B128">
        <v>3</v>
      </c>
      <c r="C128" s="3">
        <f t="shared" si="57"/>
        <v>2.3819867561628068E-3</v>
      </c>
      <c r="E128" s="1">
        <f t="shared" si="58"/>
        <v>-2.9952360264876741</v>
      </c>
      <c r="G128">
        <f t="shared" si="59"/>
        <v>9.7499417087290059E-3</v>
      </c>
      <c r="I128" s="2">
        <f t="shared" si="60"/>
        <v>6.1912129850429043E-2</v>
      </c>
      <c r="J128" s="3">
        <f t="shared" si="32"/>
        <v>-5.5712200692686125</v>
      </c>
      <c r="K128" s="3">
        <f t="shared" si="33"/>
        <v>-1.6256820162125811</v>
      </c>
      <c r="AB128">
        <f t="shared" si="47"/>
        <v>1.3100000000000009</v>
      </c>
      <c r="AC128">
        <v>3</v>
      </c>
      <c r="AD128" s="3">
        <f t="shared" si="61"/>
        <v>2.3602204490750713E-2</v>
      </c>
      <c r="AF128" s="1">
        <f t="shared" si="62"/>
        <v>-2.9527955910184991</v>
      </c>
      <c r="AH128">
        <f t="shared" si="63"/>
        <v>0.3073906156295389</v>
      </c>
      <c r="AJ128" s="2">
        <f t="shared" si="64"/>
        <v>0.40268170647469625</v>
      </c>
      <c r="AN128" s="3"/>
      <c r="AS128" s="3"/>
      <c r="AU128" s="1"/>
      <c r="AW128">
        <f t="shared" si="51"/>
        <v>6.3499999999999854</v>
      </c>
      <c r="AX128">
        <v>3</v>
      </c>
      <c r="AY128" s="3">
        <f t="shared" si="56"/>
        <v>5.2246966737487782E-3</v>
      </c>
      <c r="BA128" s="1">
        <f t="shared" si="52"/>
        <v>-2.9895506066525024</v>
      </c>
      <c r="BC128">
        <f t="shared" si="35"/>
        <v>2.1385714208126846E-2</v>
      </c>
      <c r="BE128" s="2">
        <f t="shared" si="53"/>
        <v>0.13579928522160517</v>
      </c>
      <c r="BF128" s="3">
        <f t="shared" si="36"/>
        <v>-5.2030983451973212</v>
      </c>
      <c r="BG128" s="3">
        <f t="shared" si="37"/>
        <v>-1.5182640971285783</v>
      </c>
      <c r="BH128">
        <v>0.8</v>
      </c>
      <c r="BP128">
        <f t="shared" si="54"/>
        <v>1.2900000000000009</v>
      </c>
      <c r="BQ128">
        <v>3</v>
      </c>
      <c r="BR128" s="3">
        <f t="shared" si="38"/>
        <v>3.2822031148197213E-2</v>
      </c>
      <c r="BT128" s="1">
        <f t="shared" si="39"/>
        <v>-2.9343559377036055</v>
      </c>
      <c r="BV128">
        <f t="shared" si="40"/>
        <v>0.4312012258050274</v>
      </c>
      <c r="BX128" s="2">
        <f t="shared" si="41"/>
        <v>0.55624958128848578</v>
      </c>
      <c r="BY128" s="3">
        <f t="shared" si="55"/>
        <v>-2.4912452788328543</v>
      </c>
      <c r="BZ128" s="3">
        <f t="shared" si="42"/>
        <v>-0.72694537236342682</v>
      </c>
      <c r="CA128">
        <v>0.8</v>
      </c>
    </row>
    <row r="129" spans="1:79" x14ac:dyDescent="0.35">
      <c r="A129">
        <f t="shared" si="43"/>
        <v>6.3999999999999853</v>
      </c>
      <c r="B129">
        <v>3</v>
      </c>
      <c r="C129" s="3">
        <f t="shared" si="57"/>
        <v>2.3499818806386311E-3</v>
      </c>
      <c r="E129" s="1">
        <f t="shared" si="58"/>
        <v>-2.995300036238723</v>
      </c>
      <c r="G129">
        <f t="shared" si="59"/>
        <v>9.5539466052720762E-3</v>
      </c>
      <c r="I129" s="2">
        <f t="shared" si="60"/>
        <v>6.1145258273741149E-2</v>
      </c>
      <c r="J129" s="3">
        <f t="shared" si="32"/>
        <v>-5.5751465998671197</v>
      </c>
      <c r="K129" s="3">
        <f t="shared" si="33"/>
        <v>-1.6268277778412255</v>
      </c>
      <c r="AB129">
        <f t="shared" si="47"/>
        <v>1.320000000000001</v>
      </c>
      <c r="AC129">
        <v>3</v>
      </c>
      <c r="AD129" s="3">
        <f t="shared" si="61"/>
        <v>2.3403927388388784E-2</v>
      </c>
      <c r="AF129" s="1">
        <f t="shared" si="62"/>
        <v>-2.9531921452232224</v>
      </c>
      <c r="AH129">
        <f t="shared" si="63"/>
        <v>0.30349446356882598</v>
      </c>
      <c r="AJ129" s="2">
        <f t="shared" si="64"/>
        <v>0.40061269191085058</v>
      </c>
      <c r="AN129" s="3"/>
      <c r="AS129" s="3"/>
      <c r="AU129" s="1"/>
      <c r="AW129">
        <f t="shared" si="51"/>
        <v>6.3999999999999853</v>
      </c>
      <c r="AX129">
        <v>3</v>
      </c>
      <c r="AY129" s="3">
        <f t="shared" si="56"/>
        <v>5.1686194107407818E-3</v>
      </c>
      <c r="BA129" s="1">
        <f t="shared" si="52"/>
        <v>-2.9896627611785185</v>
      </c>
      <c r="BC129">
        <f t="shared" si="35"/>
        <v>2.1013231752991451E-2</v>
      </c>
      <c r="BE129" s="2">
        <f t="shared" si="53"/>
        <v>0.13448468321914497</v>
      </c>
      <c r="BF129" s="3">
        <f t="shared" si="36"/>
        <v>-5.2099309202778388</v>
      </c>
      <c r="BG129" s="3">
        <f t="shared" si="37"/>
        <v>-1.5202578425370734</v>
      </c>
      <c r="BH129">
        <v>0.8</v>
      </c>
      <c r="BP129">
        <f t="shared" si="54"/>
        <v>1.3000000000000009</v>
      </c>
      <c r="BQ129">
        <v>3</v>
      </c>
      <c r="BR129" s="3">
        <f t="shared" si="38"/>
        <v>3.2601436044756973E-2</v>
      </c>
      <c r="BT129" s="1">
        <f t="shared" si="39"/>
        <v>-2.9347971279104859</v>
      </c>
      <c r="BV129">
        <f t="shared" si="40"/>
        <v>0.42644095800283188</v>
      </c>
      <c r="BX129" s="2">
        <f t="shared" si="41"/>
        <v>0.55437324540368182</v>
      </c>
      <c r="BY129" s="3">
        <f t="shared" si="55"/>
        <v>-2.5085582007906559</v>
      </c>
      <c r="BZ129" s="3">
        <f t="shared" si="42"/>
        <v>-0.73199728299071343</v>
      </c>
      <c r="CA129">
        <v>0.8</v>
      </c>
    </row>
    <row r="130" spans="1:79" x14ac:dyDescent="0.35">
      <c r="A130">
        <f t="shared" si="43"/>
        <v>6.4499999999999851</v>
      </c>
      <c r="B130">
        <v>3</v>
      </c>
      <c r="C130" s="3">
        <f t="shared" si="57"/>
        <v>2.3186172415627588E-3</v>
      </c>
      <c r="E130" s="1">
        <f t="shared" si="58"/>
        <v>-2.995362765516874</v>
      </c>
      <c r="G130">
        <f t="shared" si="59"/>
        <v>9.363167746632985E-3</v>
      </c>
      <c r="I130" s="2">
        <f t="shared" si="60"/>
        <v>6.039243196578261E-2</v>
      </c>
      <c r="J130" s="3">
        <f t="shared" si="32"/>
        <v>-5.5789983915462198</v>
      </c>
      <c r="K130" s="3">
        <f t="shared" si="33"/>
        <v>-1.627951730653187</v>
      </c>
      <c r="AB130">
        <f t="shared" si="47"/>
        <v>1.330000000000001</v>
      </c>
      <c r="AC130">
        <v>3</v>
      </c>
      <c r="AD130" s="3">
        <f t="shared" si="61"/>
        <v>2.3208118728950997E-2</v>
      </c>
      <c r="AF130" s="1">
        <f t="shared" si="62"/>
        <v>-2.953583762542098</v>
      </c>
      <c r="AH130">
        <f t="shared" si="63"/>
        <v>0.29966362745085429</v>
      </c>
      <c r="AJ130" s="2">
        <f t="shared" si="64"/>
        <v>0.39855262450963647</v>
      </c>
      <c r="AN130" s="3"/>
      <c r="AS130" s="3"/>
      <c r="AU130" s="1"/>
      <c r="AW130">
        <f t="shared" si="51"/>
        <v>6.4499999999999851</v>
      </c>
      <c r="AX130">
        <v>3</v>
      </c>
      <c r="AY130" s="3">
        <f t="shared" si="56"/>
        <v>5.1135125444640188E-3</v>
      </c>
      <c r="BA130" s="1">
        <f t="shared" si="52"/>
        <v>-2.9897729749110717</v>
      </c>
      <c r="BC130">
        <f t="shared" si="35"/>
        <v>2.0649667771838971E-2</v>
      </c>
      <c r="BE130" s="2">
        <f t="shared" si="53"/>
        <v>0.13319035712836105</v>
      </c>
      <c r="BF130" s="3">
        <f t="shared" si="36"/>
        <v>-5.2166522810217941</v>
      </c>
      <c r="BG130" s="3">
        <f t="shared" si="37"/>
        <v>-1.5222191356021595</v>
      </c>
      <c r="BH130">
        <v>0.8</v>
      </c>
      <c r="BP130">
        <f t="shared" si="54"/>
        <v>1.3100000000000009</v>
      </c>
      <c r="BQ130">
        <v>3</v>
      </c>
      <c r="BR130" s="3">
        <f t="shared" si="38"/>
        <v>3.2383221642017374E-2</v>
      </c>
      <c r="BT130" s="1">
        <f t="shared" si="39"/>
        <v>-2.9352335567159655</v>
      </c>
      <c r="BV130">
        <f t="shared" si="40"/>
        <v>0.42175291043294044</v>
      </c>
      <c r="BX130" s="2">
        <f t="shared" si="41"/>
        <v>0.55249631266715238</v>
      </c>
      <c r="BY130" s="3">
        <f t="shared" si="55"/>
        <v>-2.5257471796180431</v>
      </c>
      <c r="BZ130" s="3">
        <f t="shared" si="42"/>
        <v>-0.73701302701254501</v>
      </c>
      <c r="CA130">
        <v>0.8</v>
      </c>
    </row>
    <row r="131" spans="1:79" x14ac:dyDescent="0.35">
      <c r="A131">
        <f t="shared" si="43"/>
        <v>6.4999999999999849</v>
      </c>
      <c r="B131">
        <v>3</v>
      </c>
      <c r="C131" s="3">
        <f t="shared" si="57"/>
        <v>2.2878758883453647E-3</v>
      </c>
      <c r="E131" s="1">
        <f t="shared" si="58"/>
        <v>-2.9954242482233093</v>
      </c>
      <c r="G131">
        <f t="shared" si="59"/>
        <v>9.1774328134493922E-3</v>
      </c>
      <c r="I131" s="2">
        <f t="shared" si="60"/>
        <v>5.9653313287420913E-2</v>
      </c>
      <c r="J131" s="3">
        <f t="shared" ref="J131:J141" si="65">100*((1-0.0242*(0.1095)/1.0242)/(1-A131*(C131)/(1+A131))*((1-(C131))/(1-(0.1095)))^(-1/(B131-1))-1)</f>
        <v>-5.5827773234079947</v>
      </c>
      <c r="K131" s="3">
        <f t="shared" ref="K131:K141" si="66">+(J131/100)*29.18</f>
        <v>-1.6290544229704529</v>
      </c>
      <c r="AB131">
        <f t="shared" si="47"/>
        <v>1.340000000000001</v>
      </c>
      <c r="AC131">
        <v>3</v>
      </c>
      <c r="AD131" s="3">
        <f t="shared" si="61"/>
        <v>2.3014738034424123E-2</v>
      </c>
      <c r="AF131" s="1">
        <f t="shared" si="62"/>
        <v>-2.9539705239311518</v>
      </c>
      <c r="AH131">
        <f t="shared" si="63"/>
        <v>0.29589674947249978</v>
      </c>
      <c r="AJ131" s="2">
        <f t="shared" si="64"/>
        <v>0.39650164429314999</v>
      </c>
      <c r="AN131" s="3"/>
      <c r="AS131" s="3"/>
      <c r="AU131" s="1"/>
      <c r="AW131">
        <f t="shared" si="51"/>
        <v>6.4999999999999849</v>
      </c>
      <c r="AX131">
        <v>3</v>
      </c>
      <c r="AY131" s="3">
        <f t="shared" si="56"/>
        <v>5.0593530017376638E-3</v>
      </c>
      <c r="BA131" s="1">
        <f t="shared" si="52"/>
        <v>-2.9898812939965249</v>
      </c>
      <c r="BC131">
        <f t="shared" ref="BC131:BC141" si="67">+(AY131*30.085)/(1+AW131)</f>
        <v>2.0294751340970391E-2</v>
      </c>
      <c r="BE131" s="2">
        <f t="shared" si="53"/>
        <v>0.13191588371630722</v>
      </c>
      <c r="BF131" s="3">
        <f t="shared" ref="BF131:BF141" si="68">100*((1-0.0242*(0.1095)/1.0242)/(1-AW131*(AY131)/(1+AW131))*((1-(AY131))/(1-(0.1095)))^(-1/2)-1)</f>
        <v>-5.2232649051910602</v>
      </c>
      <c r="BG131" s="3">
        <f t="shared" ref="BG131:BG141" si="69">+(BF131/100)*29.18</f>
        <v>-1.5241486993347513</v>
      </c>
      <c r="BH131">
        <v>0.8</v>
      </c>
      <c r="BP131">
        <f t="shared" si="54"/>
        <v>1.320000000000001</v>
      </c>
      <c r="BQ131">
        <v>3</v>
      </c>
      <c r="BR131" s="3">
        <f t="shared" ref="BR131:BR141" si="70">0.1095*((1+BP131)/1.0242)^(CA131*(1-BQ131))/(0.1095*((1+BP131)/1.0242)^(CA131*(1-BQ131))+(1-0.1095))</f>
        <v>3.2167352759613466E-2</v>
      </c>
      <c r="BT131" s="1">
        <f t="shared" ref="BT131:BT141" si="71">-BQ131*(1-BR131)-BR131</f>
        <v>-2.9356652944807728</v>
      </c>
      <c r="BV131">
        <f t="shared" ref="BV131:BV141" si="72">+(BR131*30.085)/(1+BP131)</f>
        <v>0.41713569300559084</v>
      </c>
      <c r="BX131" s="2">
        <f t="shared" ref="BX131:BX141" si="73">+BP131*BV131</f>
        <v>0.55061911476738035</v>
      </c>
      <c r="BY131" s="3">
        <f t="shared" si="55"/>
        <v>-2.542813038481706</v>
      </c>
      <c r="BZ131" s="3">
        <f t="shared" ref="BZ131:BZ141" si="74">+(BY131/100)*29.18</f>
        <v>-0.74199284462896187</v>
      </c>
      <c r="CA131">
        <v>0.8</v>
      </c>
    </row>
    <row r="132" spans="1:79" x14ac:dyDescent="0.35">
      <c r="A132">
        <f t="shared" ref="A132:A141" si="75">+A131+0.05</f>
        <v>6.5499999999999847</v>
      </c>
      <c r="B132">
        <v>3</v>
      </c>
      <c r="C132" s="3">
        <f t="shared" si="57"/>
        <v>2.2577414272556009E-3</v>
      </c>
      <c r="E132" s="1">
        <f t="shared" si="58"/>
        <v>-2.9954845171454889</v>
      </c>
      <c r="G132">
        <f t="shared" si="59"/>
        <v>8.9965762700642254E-3</v>
      </c>
      <c r="I132" s="2">
        <f t="shared" si="60"/>
        <v>5.8927574568920539E-2</v>
      </c>
      <c r="J132" s="3">
        <f t="shared" si="65"/>
        <v>-5.5864852160685929</v>
      </c>
      <c r="K132" s="3">
        <f t="shared" si="66"/>
        <v>-1.6301363860488154</v>
      </c>
      <c r="AB132">
        <f t="shared" ref="AB132:AB195" si="76">+AB131+0.01</f>
        <v>1.350000000000001</v>
      </c>
      <c r="AC132">
        <v>3</v>
      </c>
      <c r="AD132" s="3">
        <f t="shared" si="61"/>
        <v>2.282374564632136E-2</v>
      </c>
      <c r="AF132" s="1">
        <f t="shared" si="62"/>
        <v>-2.9543525087073572</v>
      </c>
      <c r="AH132">
        <f t="shared" si="63"/>
        <v>0.29219250543386294</v>
      </c>
      <c r="AJ132" s="2">
        <f t="shared" si="64"/>
        <v>0.39445988233571527</v>
      </c>
      <c r="AN132" s="3"/>
      <c r="AS132" s="3"/>
      <c r="AU132" s="1"/>
      <c r="AW132">
        <f t="shared" ref="AW132:AW141" si="77">+AW131+0.05</f>
        <v>6.5499999999999847</v>
      </c>
      <c r="AX132">
        <v>3</v>
      </c>
      <c r="AY132" s="3">
        <f t="shared" si="56"/>
        <v>5.0061184051278084E-3</v>
      </c>
      <c r="BA132" s="1">
        <f t="shared" ref="BA132:BA141" si="78">-AX132*(1-AY132)-AY132</f>
        <v>-2.9899877631897445</v>
      </c>
      <c r="BC132">
        <f t="shared" si="67"/>
        <v>1.9948221485863629E-2</v>
      </c>
      <c r="BE132" s="2">
        <f t="shared" ref="BE132:BE141" si="79">+AW132*BC132</f>
        <v>0.13066085073240646</v>
      </c>
      <c r="BF132" s="3">
        <f t="shared" si="68"/>
        <v>-5.2297712008744561</v>
      </c>
      <c r="BG132" s="3">
        <f t="shared" si="69"/>
        <v>-1.5260472364151663</v>
      </c>
      <c r="BH132">
        <v>0.8</v>
      </c>
      <c r="BP132">
        <f t="shared" ref="BP132:BP141" si="80">+BP131+0.01</f>
        <v>1.330000000000001</v>
      </c>
      <c r="BQ132">
        <v>3</v>
      </c>
      <c r="BR132" s="3">
        <f t="shared" si="70"/>
        <v>3.1953794874401961E-2</v>
      </c>
      <c r="BT132" s="1">
        <f t="shared" si="71"/>
        <v>-2.936092410251196</v>
      </c>
      <c r="BV132">
        <f t="shared" si="72"/>
        <v>0.41258794798128012</v>
      </c>
      <c r="BX132" s="2">
        <f t="shared" si="73"/>
        <v>0.54874197081510301</v>
      </c>
      <c r="BY132" s="3">
        <f t="shared" ref="BY132:BY141" si="81">100*((1-0.0242*(0.1095)/1.0242)/(1-BP132*(BR132)/(1+BP132))*((1-(BR132))/(1-(0.1095)))^(-1/(B132-1))-1)</f>
        <v>-2.5597566057237287</v>
      </c>
      <c r="BZ132" s="3">
        <f t="shared" si="74"/>
        <v>-0.74693697755018407</v>
      </c>
      <c r="CA132">
        <v>0.8</v>
      </c>
    </row>
    <row r="133" spans="1:79" x14ac:dyDescent="0.35">
      <c r="A133">
        <f t="shared" si="75"/>
        <v>6.5999999999999845</v>
      </c>
      <c r="B133">
        <v>3</v>
      </c>
      <c r="C133" s="3">
        <f t="shared" si="57"/>
        <v>2.2281979996286059E-3</v>
      </c>
      <c r="E133" s="1">
        <f t="shared" si="58"/>
        <v>-2.9955436040007433</v>
      </c>
      <c r="G133">
        <f t="shared" si="59"/>
        <v>8.8204390551087815E-3</v>
      </c>
      <c r="I133" s="2">
        <f t="shared" si="60"/>
        <v>5.821489776371782E-2</v>
      </c>
      <c r="J133" s="3">
        <f t="shared" si="65"/>
        <v>-5.5901238338207921</v>
      </c>
      <c r="K133" s="3">
        <f t="shared" si="66"/>
        <v>-1.6311981347089071</v>
      </c>
      <c r="AB133">
        <f t="shared" si="76"/>
        <v>1.360000000000001</v>
      </c>
      <c r="AC133">
        <v>3</v>
      </c>
      <c r="AD133" s="3">
        <f t="shared" si="61"/>
        <v>2.2635102706020874E-2</v>
      </c>
      <c r="AF133" s="1">
        <f t="shared" si="62"/>
        <v>-2.954729794587958</v>
      </c>
      <c r="AH133">
        <f t="shared" si="63"/>
        <v>0.28854960377569394</v>
      </c>
      <c r="AJ133" s="2">
        <f t="shared" si="64"/>
        <v>0.39242746113494403</v>
      </c>
      <c r="AN133" s="3"/>
      <c r="AS133" s="3"/>
      <c r="AU133" s="1"/>
      <c r="AW133">
        <f t="shared" si="77"/>
        <v>6.5999999999999845</v>
      </c>
      <c r="AX133">
        <v>3</v>
      </c>
      <c r="AY133" s="3">
        <f t="shared" ref="AY133:AY141" si="82">0.1095*((1+AW133)/1.0242)^(BH133*(1-AX133))/(0.1095*((1+AW133)/1.0242)^(BH133*(1-AX133))+(1-0.1095))</f>
        <v>4.9537870475957046E-3</v>
      </c>
      <c r="BA133" s="1">
        <f t="shared" si="78"/>
        <v>-2.9900924259048081</v>
      </c>
      <c r="BC133">
        <f t="shared" si="67"/>
        <v>1.9609826753541719E-2</v>
      </c>
      <c r="BE133" s="2">
        <f t="shared" si="79"/>
        <v>0.12942485657337505</v>
      </c>
      <c r="BF133" s="3">
        <f t="shared" si="68"/>
        <v>-5.2361735088414356</v>
      </c>
      <c r="BG133" s="3">
        <f t="shared" si="69"/>
        <v>-1.5279154298799309</v>
      </c>
      <c r="BH133">
        <v>0.8</v>
      </c>
      <c r="BP133">
        <f t="shared" si="80"/>
        <v>1.340000000000001</v>
      </c>
      <c r="BQ133">
        <v>3</v>
      </c>
      <c r="BR133" s="3">
        <f t="shared" si="70"/>
        <v>3.1742514105668751E-2</v>
      </c>
      <c r="BT133" s="1">
        <f t="shared" si="71"/>
        <v>-2.9365149717886623</v>
      </c>
      <c r="BV133">
        <f t="shared" si="72"/>
        <v>0.40810834908933508</v>
      </c>
      <c r="BX133" s="2">
        <f t="shared" si="73"/>
        <v>0.54686518777970938</v>
      </c>
      <c r="BY133" s="3">
        <f t="shared" si="81"/>
        <v>-2.576578714240374</v>
      </c>
      <c r="BZ133" s="3">
        <f t="shared" si="74"/>
        <v>-0.75184566881534109</v>
      </c>
      <c r="CA133">
        <v>0.8</v>
      </c>
    </row>
    <row r="134" spans="1:79" x14ac:dyDescent="0.35">
      <c r="A134">
        <f t="shared" si="75"/>
        <v>6.6499999999999844</v>
      </c>
      <c r="B134">
        <v>3</v>
      </c>
      <c r="C134" s="3">
        <f t="shared" si="57"/>
        <v>2.199230261060369E-3</v>
      </c>
      <c r="E134" s="1">
        <f t="shared" si="58"/>
        <v>-2.9956015394778794</v>
      </c>
      <c r="G134">
        <f t="shared" si="59"/>
        <v>8.6488682881047507E-3</v>
      </c>
      <c r="I134" s="2">
        <f t="shared" si="60"/>
        <v>5.7514974115896456E-2</v>
      </c>
      <c r="J134" s="3">
        <f t="shared" si="65"/>
        <v>-5.5936948867040588</v>
      </c>
      <c r="K134" s="3">
        <f t="shared" si="66"/>
        <v>-1.6322401679402443</v>
      </c>
      <c r="AB134">
        <f t="shared" si="76"/>
        <v>1.370000000000001</v>
      </c>
      <c r="AC134">
        <v>3</v>
      </c>
      <c r="AD134" s="3">
        <f t="shared" si="61"/>
        <v>2.2448771135647621E-2</v>
      </c>
      <c r="AF134" s="1">
        <f t="shared" si="62"/>
        <v>-2.9551024577287048</v>
      </c>
      <c r="AH134">
        <f t="shared" si="63"/>
        <v>0.28496678464808373</v>
      </c>
      <c r="AJ134" s="2">
        <f t="shared" si="64"/>
        <v>0.39040449496787499</v>
      </c>
      <c r="AN134" s="3"/>
      <c r="AS134" s="3"/>
      <c r="AU134" s="1"/>
      <c r="AW134">
        <f t="shared" si="77"/>
        <v>6.6499999999999844</v>
      </c>
      <c r="AX134">
        <v>3</v>
      </c>
      <c r="AY134" s="3">
        <f t="shared" si="82"/>
        <v>4.9023378682267801E-3</v>
      </c>
      <c r="BA134" s="1">
        <f t="shared" si="78"/>
        <v>-2.9901953242635462</v>
      </c>
      <c r="BC134">
        <f t="shared" si="67"/>
        <v>1.9279324805961173E-2</v>
      </c>
      <c r="BE134" s="2">
        <f t="shared" si="79"/>
        <v>0.1282075099596415</v>
      </c>
      <c r="BF134" s="3">
        <f t="shared" si="68"/>
        <v>-5.242474104803307</v>
      </c>
      <c r="BG134" s="3">
        <f t="shared" si="69"/>
        <v>-1.5297539437816048</v>
      </c>
      <c r="BH134">
        <v>0.8</v>
      </c>
      <c r="BP134">
        <f t="shared" si="80"/>
        <v>1.350000000000001</v>
      </c>
      <c r="BQ134">
        <v>3</v>
      </c>
      <c r="BR134" s="3">
        <f t="shared" si="70"/>
        <v>3.1533477200724989E-2</v>
      </c>
      <c r="BT134" s="1">
        <f t="shared" si="71"/>
        <v>-2.9369330455985501</v>
      </c>
      <c r="BV134">
        <f t="shared" si="72"/>
        <v>0.4036956006739621</v>
      </c>
      <c r="BX134" s="2">
        <f t="shared" si="73"/>
        <v>0.54498906090984922</v>
      </c>
      <c r="BY134" s="3">
        <f t="shared" si="81"/>
        <v>-2.593280200891368</v>
      </c>
      <c r="BZ134" s="3">
        <f t="shared" si="74"/>
        <v>-0.75671916262010119</v>
      </c>
      <c r="CA134">
        <v>0.8</v>
      </c>
    </row>
    <row r="135" spans="1:79" x14ac:dyDescent="0.35">
      <c r="A135">
        <f t="shared" si="75"/>
        <v>6.6999999999999842</v>
      </c>
      <c r="B135">
        <v>3</v>
      </c>
      <c r="C135" s="3">
        <f t="shared" si="57"/>
        <v>2.1708233615396187E-3</v>
      </c>
      <c r="E135" s="1">
        <f t="shared" si="58"/>
        <v>-2.9956583532769203</v>
      </c>
      <c r="G135">
        <f t="shared" si="59"/>
        <v>8.4817169911583848E-3</v>
      </c>
      <c r="I135" s="2">
        <f t="shared" si="60"/>
        <v>5.6827503840761046E-2</v>
      </c>
      <c r="J135" s="3">
        <f t="shared" si="65"/>
        <v>-5.5972000324869491</v>
      </c>
      <c r="K135" s="3">
        <f t="shared" si="66"/>
        <v>-1.6332629694796919</v>
      </c>
      <c r="AB135">
        <f t="shared" si="76"/>
        <v>1.380000000000001</v>
      </c>
      <c r="AC135">
        <v>3</v>
      </c>
      <c r="AD135" s="3">
        <f t="shared" si="61"/>
        <v>2.2264713619481357E-2</v>
      </c>
      <c r="AF135" s="1">
        <f t="shared" si="62"/>
        <v>-2.9554705727610378</v>
      </c>
      <c r="AH135">
        <f t="shared" si="63"/>
        <v>0.2814428190092842</v>
      </c>
      <c r="AJ135" s="2">
        <f t="shared" si="64"/>
        <v>0.38839109023281249</v>
      </c>
      <c r="AN135" s="3"/>
      <c r="AS135" s="3"/>
      <c r="AU135" s="1"/>
      <c r="AW135">
        <f t="shared" si="77"/>
        <v>6.6999999999999842</v>
      </c>
      <c r="AX135">
        <v>3</v>
      </c>
      <c r="AY135" s="3">
        <f t="shared" si="82"/>
        <v>4.8517504289878385E-3</v>
      </c>
      <c r="BA135" s="1">
        <f t="shared" si="78"/>
        <v>-2.990296499142024</v>
      </c>
      <c r="BC135">
        <f t="shared" si="67"/>
        <v>1.8956482033259666E-2</v>
      </c>
      <c r="BE135" s="2">
        <f t="shared" si="79"/>
        <v>0.12700842962283945</v>
      </c>
      <c r="BF135" s="3">
        <f t="shared" si="68"/>
        <v>-5.2486752015860283</v>
      </c>
      <c r="BG135" s="3">
        <f t="shared" si="69"/>
        <v>-1.5315634238228031</v>
      </c>
      <c r="BH135">
        <v>0.8</v>
      </c>
      <c r="BP135">
        <f t="shared" si="80"/>
        <v>1.360000000000001</v>
      </c>
      <c r="BQ135">
        <v>3</v>
      </c>
      <c r="BR135" s="3">
        <f t="shared" si="70"/>
        <v>3.1326651520879822E-2</v>
      </c>
      <c r="BT135" s="1">
        <f t="shared" si="71"/>
        <v>-2.9373466969582402</v>
      </c>
      <c r="BV135">
        <f t="shared" si="72"/>
        <v>0.39934843686680888</v>
      </c>
      <c r="BX135" s="2">
        <f t="shared" si="73"/>
        <v>0.54311387413886048</v>
      </c>
      <c r="BY135" s="3">
        <f t="shared" si="81"/>
        <v>-2.6098619059385486</v>
      </c>
      <c r="BZ135" s="3">
        <f t="shared" si="74"/>
        <v>-0.7615577041528685</v>
      </c>
      <c r="CA135">
        <v>0.8</v>
      </c>
    </row>
    <row r="136" spans="1:79" x14ac:dyDescent="0.35">
      <c r="A136">
        <f t="shared" si="75"/>
        <v>6.749999999999984</v>
      </c>
      <c r="B136">
        <v>3</v>
      </c>
      <c r="C136" s="3">
        <f t="shared" si="57"/>
        <v>2.1429629264688686E-3</v>
      </c>
      <c r="E136" s="1">
        <f t="shared" si="58"/>
        <v>-2.9957140741470623</v>
      </c>
      <c r="G136">
        <f t="shared" si="59"/>
        <v>8.3188438248794905E-3</v>
      </c>
      <c r="I136" s="2">
        <f t="shared" si="60"/>
        <v>5.6152195817936429E-2</v>
      </c>
      <c r="J136" s="3">
        <f t="shared" si="65"/>
        <v>-5.6006408785657875</v>
      </c>
      <c r="K136" s="3">
        <f t="shared" si="66"/>
        <v>-1.6342670083654967</v>
      </c>
      <c r="AB136">
        <f t="shared" si="76"/>
        <v>1.390000000000001</v>
      </c>
      <c r="AC136">
        <v>3</v>
      </c>
      <c r="AD136" s="3">
        <f t="shared" si="61"/>
        <v>2.208289358587481E-2</v>
      </c>
      <c r="AF136" s="1">
        <f t="shared" si="62"/>
        <v>-2.9558342128282504</v>
      </c>
      <c r="AH136">
        <f t="shared" si="63"/>
        <v>0.27797650775357463</v>
      </c>
      <c r="AJ136" s="2">
        <f t="shared" si="64"/>
        <v>0.38638734577746903</v>
      </c>
      <c r="AN136" s="3"/>
      <c r="AS136" s="3"/>
      <c r="AU136" s="1"/>
      <c r="AW136">
        <f t="shared" si="77"/>
        <v>6.749999999999984</v>
      </c>
      <c r="AX136">
        <v>3</v>
      </c>
      <c r="AY136" s="3">
        <f t="shared" si="82"/>
        <v>4.8020048924625513E-3</v>
      </c>
      <c r="BA136" s="1">
        <f t="shared" si="78"/>
        <v>-2.9903959902150752</v>
      </c>
      <c r="BC136">
        <f t="shared" si="67"/>
        <v>1.8641073185772405E-2</v>
      </c>
      <c r="BE136" s="2">
        <f t="shared" si="79"/>
        <v>0.12582724400396345</v>
      </c>
      <c r="BF136" s="3">
        <f t="shared" si="68"/>
        <v>-5.2547789512191301</v>
      </c>
      <c r="BG136" s="3">
        <f t="shared" si="69"/>
        <v>-1.5333444979657422</v>
      </c>
      <c r="BH136">
        <v>0.8</v>
      </c>
      <c r="BP136">
        <f t="shared" si="80"/>
        <v>1.370000000000001</v>
      </c>
      <c r="BQ136">
        <v>3</v>
      </c>
      <c r="BR136" s="3">
        <f t="shared" si="70"/>
        <v>3.1122005027778826E-2</v>
      </c>
      <c r="BT136" s="1">
        <f t="shared" si="71"/>
        <v>-2.9377559899444425</v>
      </c>
      <c r="BV136">
        <f t="shared" si="72"/>
        <v>0.39506562078511626</v>
      </c>
      <c r="BX136" s="2">
        <f t="shared" si="73"/>
        <v>0.54123990047560966</v>
      </c>
      <c r="BY136" s="3">
        <f t="shared" si="81"/>
        <v>-2.6263246725128697</v>
      </c>
      <c r="BZ136" s="3">
        <f t="shared" si="74"/>
        <v>-0.76636153943925533</v>
      </c>
      <c r="CA136">
        <v>0.8</v>
      </c>
    </row>
    <row r="137" spans="1:79" x14ac:dyDescent="0.35">
      <c r="A137">
        <f t="shared" si="75"/>
        <v>6.7999999999999838</v>
      </c>
      <c r="B137">
        <v>3</v>
      </c>
      <c r="C137" s="3">
        <f t="shared" si="57"/>
        <v>2.1156350385294468E-3</v>
      </c>
      <c r="E137" s="1">
        <f t="shared" si="58"/>
        <v>-2.9957687299229412</v>
      </c>
      <c r="G137">
        <f t="shared" si="59"/>
        <v>8.1601128377126343E-3</v>
      </c>
      <c r="I137" s="2">
        <f t="shared" si="60"/>
        <v>5.5488767296445779E-2</v>
      </c>
      <c r="J137" s="3">
        <f t="shared" si="65"/>
        <v>-5.6040189837838312</v>
      </c>
      <c r="K137" s="3">
        <f t="shared" si="66"/>
        <v>-1.6352527394681218</v>
      </c>
      <c r="AB137">
        <f t="shared" si="76"/>
        <v>1.400000000000001</v>
      </c>
      <c r="AC137">
        <v>3</v>
      </c>
      <c r="AD137" s="3">
        <f t="shared" si="61"/>
        <v>2.1903275189665859E-2</v>
      </c>
      <c r="AF137" s="1">
        <f t="shared" si="62"/>
        <v>-2.9561934496206681</v>
      </c>
      <c r="AH137">
        <f t="shared" si="63"/>
        <v>0.27456668086712377</v>
      </c>
      <c r="AJ137" s="2">
        <f t="shared" si="64"/>
        <v>0.38439335321397355</v>
      </c>
      <c r="AN137" s="3"/>
      <c r="AS137" s="3"/>
      <c r="AU137" s="1"/>
      <c r="AW137">
        <f t="shared" si="77"/>
        <v>6.7999999999999838</v>
      </c>
      <c r="AX137">
        <v>3</v>
      </c>
      <c r="AY137" s="3">
        <f t="shared" si="82"/>
        <v>4.753082000518217E-3</v>
      </c>
      <c r="BA137" s="1">
        <f t="shared" si="78"/>
        <v>-2.9904938359989637</v>
      </c>
      <c r="BC137">
        <f t="shared" si="67"/>
        <v>1.8332881023793702E-2</v>
      </c>
      <c r="BE137" s="2">
        <f t="shared" si="79"/>
        <v>0.12466359096179688</v>
      </c>
      <c r="BF137" s="3">
        <f t="shared" si="68"/>
        <v>-5.2607874469434375</v>
      </c>
      <c r="BG137" s="3">
        <f t="shared" si="69"/>
        <v>-1.5350977770180949</v>
      </c>
      <c r="BH137">
        <v>0.8</v>
      </c>
      <c r="BP137">
        <f t="shared" si="80"/>
        <v>1.380000000000001</v>
      </c>
      <c r="BQ137">
        <v>3</v>
      </c>
      <c r="BR137" s="3">
        <f t="shared" si="70"/>
        <v>3.0919506270096812E-2</v>
      </c>
      <c r="BT137" s="1">
        <f t="shared" si="71"/>
        <v>-2.9381609874598067</v>
      </c>
      <c r="BV137">
        <f t="shared" si="72"/>
        <v>0.390845943754564</v>
      </c>
      <c r="BX137" s="2">
        <f t="shared" si="73"/>
        <v>0.53936740238129866</v>
      </c>
      <c r="BY137" s="3">
        <f t="shared" si="81"/>
        <v>-2.6426693461075179</v>
      </c>
      <c r="BZ137" s="3">
        <f t="shared" si="74"/>
        <v>-0.77113091519417376</v>
      </c>
      <c r="CA137">
        <v>0.8</v>
      </c>
    </row>
    <row r="138" spans="1:79" x14ac:dyDescent="0.35">
      <c r="A138">
        <f t="shared" si="75"/>
        <v>6.8499999999999837</v>
      </c>
      <c r="B138">
        <v>3</v>
      </c>
      <c r="C138" s="3">
        <f t="shared" si="57"/>
        <v>2.0888262203479328E-3</v>
      </c>
      <c r="E138" s="1">
        <f t="shared" si="58"/>
        <v>-2.995822347559304</v>
      </c>
      <c r="G138">
        <f t="shared" si="59"/>
        <v>8.0053932279194519E-3</v>
      </c>
      <c r="I138" s="2">
        <f t="shared" si="60"/>
        <v>5.4836943611248114E-2</v>
      </c>
      <c r="J138" s="3">
        <f t="shared" si="65"/>
        <v>-5.6073358601742456</v>
      </c>
      <c r="K138" s="3">
        <f t="shared" si="66"/>
        <v>-1.6362206039988449</v>
      </c>
      <c r="AB138">
        <f t="shared" si="76"/>
        <v>1.410000000000001</v>
      </c>
      <c r="AC138">
        <v>3</v>
      </c>
      <c r="AD138" s="3">
        <f t="shared" si="61"/>
        <v>2.1725823295068787E-2</v>
      </c>
      <c r="AF138" s="1">
        <f t="shared" si="62"/>
        <v>-2.9565483534098624</v>
      </c>
      <c r="AH138">
        <f t="shared" si="63"/>
        <v>0.27121219661084822</v>
      </c>
      <c r="AJ138" s="2">
        <f t="shared" si="64"/>
        <v>0.38240919722129629</v>
      </c>
      <c r="AN138" s="3"/>
      <c r="AS138" s="3"/>
      <c r="AU138" s="1"/>
      <c r="AW138">
        <f t="shared" si="77"/>
        <v>6.8499999999999837</v>
      </c>
      <c r="AX138">
        <v>3</v>
      </c>
      <c r="AY138" s="3">
        <f t="shared" si="82"/>
        <v>4.7049630538592681E-3</v>
      </c>
      <c r="BA138" s="1">
        <f t="shared" si="78"/>
        <v>-2.9905900738922813</v>
      </c>
      <c r="BC138">
        <f t="shared" si="67"/>
        <v>1.8031695984121833E-2</v>
      </c>
      <c r="BE138" s="2">
        <f t="shared" si="79"/>
        <v>0.12351711749123426</v>
      </c>
      <c r="BF138" s="3">
        <f t="shared" si="68"/>
        <v>-5.2667027251421477</v>
      </c>
      <c r="BG138" s="3">
        <f t="shared" si="69"/>
        <v>-1.5368238551964788</v>
      </c>
      <c r="BH138">
        <v>0.8</v>
      </c>
      <c r="BP138">
        <f t="shared" si="80"/>
        <v>1.390000000000001</v>
      </c>
      <c r="BQ138">
        <v>3</v>
      </c>
      <c r="BR138" s="3">
        <f t="shared" si="70"/>
        <v>3.0719124370575179E-2</v>
      </c>
      <c r="BT138" s="1">
        <f t="shared" si="71"/>
        <v>-2.9385617512588493</v>
      </c>
      <c r="BV138">
        <f t="shared" si="72"/>
        <v>0.38668822455596397</v>
      </c>
      <c r="BX138" s="2">
        <f t="shared" si="73"/>
        <v>0.53749663213279031</v>
      </c>
      <c r="BY138" s="3">
        <f t="shared" si="81"/>
        <v>-2.6588967740973191</v>
      </c>
      <c r="BZ138" s="3">
        <f t="shared" si="74"/>
        <v>-0.77586607868159774</v>
      </c>
      <c r="CA138">
        <v>0.8</v>
      </c>
    </row>
    <row r="139" spans="1:79" x14ac:dyDescent="0.35">
      <c r="A139">
        <f t="shared" si="75"/>
        <v>6.8999999999999835</v>
      </c>
      <c r="B139">
        <v>3</v>
      </c>
      <c r="C139" s="3">
        <f t="shared" si="57"/>
        <v>2.0625234179238003E-3</v>
      </c>
      <c r="E139" s="1">
        <f t="shared" si="58"/>
        <v>-2.9958749531641522</v>
      </c>
      <c r="G139">
        <f t="shared" si="59"/>
        <v>7.8545591174984386E-3</v>
      </c>
      <c r="I139" s="2">
        <f t="shared" si="60"/>
        <v>5.4196457910739099E-2</v>
      </c>
      <c r="J139" s="3">
        <f t="shared" si="65"/>
        <v>-5.6105929746311567</v>
      </c>
      <c r="K139" s="3">
        <f t="shared" si="66"/>
        <v>-1.6371710299973714</v>
      </c>
      <c r="AB139">
        <f t="shared" si="76"/>
        <v>1.420000000000001</v>
      </c>
      <c r="AC139">
        <v>3</v>
      </c>
      <c r="AD139" s="3">
        <f t="shared" si="61"/>
        <v>2.1550503459029681E-2</v>
      </c>
      <c r="AF139" s="1">
        <f t="shared" si="62"/>
        <v>-2.9568989930819405</v>
      </c>
      <c r="AH139">
        <f t="shared" si="63"/>
        <v>0.26791194072930075</v>
      </c>
      <c r="AJ139" s="2">
        <f t="shared" si="64"/>
        <v>0.38043495583560732</v>
      </c>
      <c r="AN139" s="3"/>
      <c r="AS139" s="3"/>
      <c r="AU139" s="1"/>
      <c r="AW139">
        <f t="shared" si="77"/>
        <v>6.8999999999999835</v>
      </c>
      <c r="AX139">
        <v>3</v>
      </c>
      <c r="AY139" s="3">
        <f t="shared" si="82"/>
        <v>4.6576298924253055E-3</v>
      </c>
      <c r="BA139" s="1">
        <f t="shared" si="78"/>
        <v>-2.9906847402151491</v>
      </c>
      <c r="BC139">
        <f t="shared" si="67"/>
        <v>1.7737315862482991E-2</v>
      </c>
      <c r="BE139" s="2">
        <f t="shared" si="79"/>
        <v>0.12238747945113235</v>
      </c>
      <c r="BF139" s="3">
        <f t="shared" si="68"/>
        <v>-5.2725267671979719</v>
      </c>
      <c r="BG139" s="3">
        <f t="shared" si="69"/>
        <v>-1.5385233106683682</v>
      </c>
      <c r="BH139">
        <v>0.8</v>
      </c>
      <c r="BP139">
        <f t="shared" si="80"/>
        <v>1.400000000000001</v>
      </c>
      <c r="BQ139">
        <v>3</v>
      </c>
      <c r="BR139" s="3">
        <f t="shared" si="70"/>
        <v>3.0520829013392963E-2</v>
      </c>
      <c r="BT139" s="1">
        <f t="shared" si="71"/>
        <v>-2.9389583419732146</v>
      </c>
      <c r="BV139">
        <f t="shared" si="72"/>
        <v>0.38259130869496955</v>
      </c>
      <c r="BX139" s="2">
        <f t="shared" si="73"/>
        <v>0.53562783217295773</v>
      </c>
      <c r="BY139" s="3">
        <f t="shared" si="81"/>
        <v>-2.6750078052820259</v>
      </c>
      <c r="BZ139" s="3">
        <f t="shared" si="74"/>
        <v>-0.78056727758129518</v>
      </c>
      <c r="CA139">
        <v>0.8</v>
      </c>
    </row>
    <row r="140" spans="1:79" x14ac:dyDescent="0.35">
      <c r="A140">
        <f t="shared" si="75"/>
        <v>6.9499999999999833</v>
      </c>
      <c r="B140">
        <v>3</v>
      </c>
      <c r="C140" s="3">
        <f t="shared" si="57"/>
        <v>2.0367139847803266E-3</v>
      </c>
      <c r="E140" s="1">
        <f t="shared" si="58"/>
        <v>-2.9959265720304389</v>
      </c>
      <c r="G140">
        <f t="shared" si="59"/>
        <v>7.7074893373731143E-3</v>
      </c>
      <c r="I140" s="2">
        <f t="shared" si="60"/>
        <v>5.3567050894743014E-2</v>
      </c>
      <c r="J140" s="3">
        <f t="shared" si="65"/>
        <v>-5.6137917505115649</v>
      </c>
      <c r="K140" s="3">
        <f t="shared" si="66"/>
        <v>-1.6381044327992746</v>
      </c>
      <c r="AB140">
        <f t="shared" si="76"/>
        <v>1.430000000000001</v>
      </c>
      <c r="AC140">
        <v>3</v>
      </c>
      <c r="AD140" s="3">
        <f t="shared" si="61"/>
        <v>2.1377281915031986E-2</v>
      </c>
      <c r="AF140" s="1">
        <f t="shared" si="62"/>
        <v>-2.9572454361699361</v>
      </c>
      <c r="AH140">
        <f t="shared" si="63"/>
        <v>0.26466482568466543</v>
      </c>
      <c r="AJ140" s="2">
        <f t="shared" si="64"/>
        <v>0.37847070072907185</v>
      </c>
      <c r="AN140" s="3"/>
      <c r="AS140" s="3"/>
      <c r="AU140" s="1"/>
      <c r="AW140">
        <f t="shared" si="77"/>
        <v>6.9499999999999833</v>
      </c>
      <c r="AX140">
        <v>3</v>
      </c>
      <c r="AY140" s="3">
        <f t="shared" si="82"/>
        <v>4.6110648765938615E-3</v>
      </c>
      <c r="BA140" s="1">
        <f t="shared" si="78"/>
        <v>-2.9907778702468124</v>
      </c>
      <c r="BC140">
        <f t="shared" si="67"/>
        <v>1.7449545510984481E-2</v>
      </c>
      <c r="BE140" s="2">
        <f t="shared" si="79"/>
        <v>0.12127434130134185</v>
      </c>
      <c r="BF140" s="3">
        <f t="shared" si="68"/>
        <v>-5.2782615012797018</v>
      </c>
      <c r="BG140" s="3">
        <f t="shared" si="69"/>
        <v>-1.540196706073417</v>
      </c>
      <c r="BH140">
        <v>0.8</v>
      </c>
      <c r="BP140">
        <f t="shared" si="80"/>
        <v>1.410000000000001</v>
      </c>
      <c r="BQ140">
        <v>3</v>
      </c>
      <c r="BR140" s="3">
        <f t="shared" si="70"/>
        <v>3.0324590431862423E-2</v>
      </c>
      <c r="BT140" s="1">
        <f t="shared" si="71"/>
        <v>-2.9393508191362749</v>
      </c>
      <c r="BV140">
        <f t="shared" si="72"/>
        <v>0.37855406769401684</v>
      </c>
      <c r="BX140" s="2">
        <f t="shared" si="73"/>
        <v>0.53376123544856413</v>
      </c>
      <c r="BY140" s="3">
        <f t="shared" si="81"/>
        <v>-2.6910032894529867</v>
      </c>
      <c r="BZ140" s="3">
        <f t="shared" si="74"/>
        <v>-0.78523475986238156</v>
      </c>
      <c r="CA140">
        <v>0.8</v>
      </c>
    </row>
    <row r="141" spans="1:79" x14ac:dyDescent="0.35">
      <c r="A141">
        <f t="shared" si="75"/>
        <v>6.9999999999999831</v>
      </c>
      <c r="B141">
        <v>3</v>
      </c>
      <c r="C141" s="3">
        <f t="shared" si="57"/>
        <v>2.0113856668029437E-3</v>
      </c>
      <c r="E141" s="1">
        <f t="shared" si="58"/>
        <v>-2.9959772286663942</v>
      </c>
      <c r="G141">
        <f t="shared" si="59"/>
        <v>7.5640672232208358E-3</v>
      </c>
      <c r="I141" s="2">
        <f t="shared" si="60"/>
        <v>5.2948470562545723E-2</v>
      </c>
      <c r="J141" s="3">
        <f t="shared" si="65"/>
        <v>-5.6169335691717004</v>
      </c>
      <c r="K141" s="3">
        <f t="shared" si="66"/>
        <v>-1.6390212154843022</v>
      </c>
      <c r="AB141">
        <f t="shared" si="76"/>
        <v>1.4400000000000011</v>
      </c>
      <c r="AC141">
        <v>3</v>
      </c>
      <c r="AD141" s="3">
        <f t="shared" si="61"/>
        <v>2.120612555733823E-2</v>
      </c>
      <c r="AF141" s="1">
        <f t="shared" si="62"/>
        <v>-2.9575877488853233</v>
      </c>
      <c r="AH141">
        <f t="shared" si="63"/>
        <v>0.26146978991496739</v>
      </c>
      <c r="AJ141" s="2">
        <f t="shared" si="64"/>
        <v>0.37651649747755334</v>
      </c>
      <c r="AN141" s="3"/>
      <c r="AS141" s="3"/>
      <c r="AU141" s="1"/>
      <c r="AW141">
        <f t="shared" si="77"/>
        <v>6.9999999999999831</v>
      </c>
      <c r="AX141">
        <v>3</v>
      </c>
      <c r="AY141" s="3">
        <f t="shared" si="82"/>
        <v>4.5652508691500192E-3</v>
      </c>
      <c r="BA141" s="1">
        <f t="shared" si="78"/>
        <v>-2.9908694982616995</v>
      </c>
      <c r="BC141">
        <f t="shared" si="67"/>
        <v>1.7168196549797326E-2</v>
      </c>
      <c r="BE141" s="2">
        <f t="shared" si="79"/>
        <v>0.12017737584858099</v>
      </c>
      <c r="BF141" s="3">
        <f t="shared" si="68"/>
        <v>-5.2839088040613653</v>
      </c>
      <c r="BG141" s="3">
        <f t="shared" si="69"/>
        <v>-1.5418445890251062</v>
      </c>
      <c r="BH141">
        <v>0.8</v>
      </c>
      <c r="BP141">
        <f t="shared" si="80"/>
        <v>1.420000000000001</v>
      </c>
      <c r="BQ141">
        <v>3</v>
      </c>
      <c r="BR141" s="3">
        <f t="shared" si="70"/>
        <v>3.0130379396439026E-2</v>
      </c>
      <c r="BT141" s="1">
        <f t="shared" si="71"/>
        <v>-2.9397392412071217</v>
      </c>
      <c r="BV141">
        <f t="shared" si="72"/>
        <v>0.37457539840573051</v>
      </c>
      <c r="BX141" s="2">
        <f t="shared" si="73"/>
        <v>0.53189706573613771</v>
      </c>
      <c r="BY141" s="3">
        <f t="shared" si="81"/>
        <v>-2.7068840769824187</v>
      </c>
      <c r="BZ141" s="3">
        <f t="shared" si="74"/>
        <v>-0.78986877366346975</v>
      </c>
      <c r="CA141">
        <v>0.8</v>
      </c>
    </row>
    <row r="142" spans="1:79" x14ac:dyDescent="0.35">
      <c r="K142" s="3"/>
      <c r="AB142">
        <f t="shared" si="76"/>
        <v>1.4500000000000011</v>
      </c>
      <c r="AC142">
        <v>3</v>
      </c>
      <c r="AD142" s="3">
        <f t="shared" si="61"/>
        <v>2.1037001925654907E-2</v>
      </c>
      <c r="AF142" s="1">
        <f t="shared" si="62"/>
        <v>-2.9579259961486901</v>
      </c>
      <c r="AH142">
        <f t="shared" si="63"/>
        <v>0.25832579711564391</v>
      </c>
      <c r="AJ142" s="2">
        <f t="shared" si="64"/>
        <v>0.37457240581768392</v>
      </c>
      <c r="AN142" s="3"/>
      <c r="BR142" s="3"/>
      <c r="BT142" s="1"/>
      <c r="BX142" s="2"/>
      <c r="BY142" s="3"/>
      <c r="BZ142" s="3"/>
    </row>
    <row r="143" spans="1:79" x14ac:dyDescent="0.35">
      <c r="K143" s="3"/>
      <c r="AB143">
        <f t="shared" si="76"/>
        <v>1.4600000000000011</v>
      </c>
      <c r="AC143">
        <v>3</v>
      </c>
      <c r="AD143" s="3">
        <f t="shared" si="61"/>
        <v>2.0869879190207448E-2</v>
      </c>
      <c r="AF143" s="1">
        <f t="shared" si="62"/>
        <v>-2.9582602416195853</v>
      </c>
      <c r="AH143">
        <f t="shared" si="63"/>
        <v>0.25523183554365486</v>
      </c>
      <c r="AJ143" s="2">
        <f t="shared" si="64"/>
        <v>0.37263847989373639</v>
      </c>
      <c r="AN143" s="3"/>
      <c r="BR143" s="3"/>
      <c r="BT143" s="1"/>
      <c r="BX143" s="2"/>
      <c r="BY143" s="3"/>
      <c r="BZ143" s="3"/>
    </row>
    <row r="144" spans="1:79" x14ac:dyDescent="0.35">
      <c r="K144" s="3"/>
      <c r="AB144">
        <f t="shared" si="76"/>
        <v>1.4700000000000011</v>
      </c>
      <c r="AC144">
        <v>3</v>
      </c>
      <c r="AD144" s="3">
        <f t="shared" si="61"/>
        <v>2.0704726137213147E-2</v>
      </c>
      <c r="AF144" s="1">
        <f t="shared" si="62"/>
        <v>-2.9585905477255738</v>
      </c>
      <c r="AH144">
        <f t="shared" si="63"/>
        <v>0.25218691734334303</v>
      </c>
      <c r="AJ144" s="2">
        <f t="shared" si="64"/>
        <v>0.37071476849471452</v>
      </c>
      <c r="AN144" s="3"/>
      <c r="BR144" s="3"/>
      <c r="BT144" s="1"/>
      <c r="BX144" s="2"/>
      <c r="BY144" s="3"/>
      <c r="BZ144" s="3"/>
    </row>
    <row r="145" spans="11:78" x14ac:dyDescent="0.35">
      <c r="K145" s="3"/>
      <c r="AB145">
        <f t="shared" si="76"/>
        <v>1.4800000000000011</v>
      </c>
      <c r="AC145">
        <v>3</v>
      </c>
      <c r="AD145" s="3">
        <f t="shared" si="61"/>
        <v>2.0541512154739889E-2</v>
      </c>
      <c r="AF145" s="1">
        <f t="shared" si="62"/>
        <v>-2.9589169756905203</v>
      </c>
      <c r="AH145">
        <f t="shared" si="63"/>
        <v>0.24919007789328598</v>
      </c>
      <c r="AJ145" s="2">
        <f t="shared" si="64"/>
        <v>0.3688013152820635</v>
      </c>
      <c r="AN145" s="3"/>
      <c r="BR145" s="3"/>
      <c r="BT145" s="1"/>
      <c r="BX145" s="2"/>
      <c r="BY145" s="3"/>
      <c r="BZ145" s="3"/>
    </row>
    <row r="146" spans="11:78" x14ac:dyDescent="0.35">
      <c r="K146" s="3"/>
      <c r="AB146">
        <f t="shared" si="76"/>
        <v>1.4900000000000011</v>
      </c>
      <c r="AC146">
        <v>3</v>
      </c>
      <c r="AD146" s="3">
        <f t="shared" ref="AD146:AD202" si="83">0.1095*((1+AB146)/1.0242)^(1-AC146)/(0.1095*((1+AB146)/1.0242)^(1-AC146)+1-0.1095)</f>
        <v>2.0380207218939243E-2</v>
      </c>
      <c r="AF146" s="1">
        <f t="shared" ref="AF146:AF202" si="84">-AC146*(1-AD146)-AD146</f>
        <v>-2.9592395855621212</v>
      </c>
      <c r="AH146">
        <f t="shared" ref="AH146:AH202" si="85">+(AD146*30.085)/(1+AB146)</f>
        <v>0.24624037517340835</v>
      </c>
      <c r="AJ146" s="2">
        <f t="shared" ref="AJ146:AJ202" si="86">+AB146*AH146</f>
        <v>0.36689815900837874</v>
      </c>
      <c r="AN146" s="3"/>
      <c r="BR146" s="3"/>
      <c r="BT146" s="1"/>
      <c r="BX146" s="2"/>
      <c r="BY146" s="3"/>
      <c r="BZ146" s="3"/>
    </row>
    <row r="147" spans="11:78" x14ac:dyDescent="0.35">
      <c r="K147" s="3"/>
      <c r="AB147">
        <f t="shared" si="76"/>
        <v>1.5000000000000011</v>
      </c>
      <c r="AC147">
        <v>3</v>
      </c>
      <c r="AD147" s="3">
        <f t="shared" si="83"/>
        <v>2.0220781880642483E-2</v>
      </c>
      <c r="AF147" s="1">
        <f t="shared" si="84"/>
        <v>-2.9595584362387153</v>
      </c>
      <c r="AH147">
        <f t="shared" si="85"/>
        <v>0.24333688915165155</v>
      </c>
      <c r="AJ147" s="2">
        <f t="shared" si="86"/>
        <v>0.36500533372747762</v>
      </c>
      <c r="AN147" s="3"/>
      <c r="BR147" s="3"/>
      <c r="BT147" s="1"/>
      <c r="BX147" s="2"/>
      <c r="BY147" s="3"/>
      <c r="BZ147" s="3"/>
    </row>
    <row r="148" spans="11:78" x14ac:dyDescent="0.35">
      <c r="K148" s="3"/>
      <c r="AB148">
        <f t="shared" si="76"/>
        <v>1.5100000000000011</v>
      </c>
      <c r="AC148">
        <v>3</v>
      </c>
      <c r="AD148" s="3">
        <f t="shared" si="83"/>
        <v>2.0063207252309177E-2</v>
      </c>
      <c r="AF148" s="1">
        <f t="shared" si="84"/>
        <v>-2.9598735854953815</v>
      </c>
      <c r="AH148">
        <f t="shared" si="85"/>
        <v>0.2404787211895304</v>
      </c>
      <c r="AJ148" s="2">
        <f t="shared" si="86"/>
        <v>0.36312286899619117</v>
      </c>
      <c r="AN148" s="3"/>
      <c r="BR148" s="3"/>
      <c r="BT148" s="1"/>
      <c r="BX148" s="2"/>
      <c r="BY148" s="3"/>
      <c r="BZ148" s="3"/>
    </row>
    <row r="149" spans="11:78" x14ac:dyDescent="0.35">
      <c r="K149" s="3"/>
      <c r="AB149">
        <f t="shared" si="76"/>
        <v>1.5200000000000011</v>
      </c>
      <c r="AC149">
        <v>3</v>
      </c>
      <c r="AD149" s="3">
        <f t="shared" si="83"/>
        <v>1.9907454995317382E-2</v>
      </c>
      <c r="AF149" s="1">
        <f t="shared" si="84"/>
        <v>-2.9601850900093649</v>
      </c>
      <c r="AH149">
        <f t="shared" si="85"/>
        <v>0.23766499346592188</v>
      </c>
      <c r="AJ149" s="2">
        <f t="shared" si="86"/>
        <v>0.36125079006820154</v>
      </c>
      <c r="AN149" s="3"/>
      <c r="BR149" s="3"/>
      <c r="BT149" s="1"/>
      <c r="BX149" s="2"/>
      <c r="BY149" s="3"/>
      <c r="BZ149" s="3"/>
    </row>
    <row r="150" spans="11:78" x14ac:dyDescent="0.35">
      <c r="K150" s="3"/>
      <c r="AB150">
        <f t="shared" si="76"/>
        <v>1.5300000000000011</v>
      </c>
      <c r="AC150">
        <v>3</v>
      </c>
      <c r="AD150" s="3">
        <f t="shared" si="83"/>
        <v>1.9753497307585712E-2</v>
      </c>
      <c r="AF150" s="1">
        <f t="shared" si="84"/>
        <v>-2.9604930053848291</v>
      </c>
      <c r="AH150">
        <f t="shared" si="85"/>
        <v>0.23489484841846478</v>
      </c>
      <c r="AJ150" s="2">
        <f t="shared" si="86"/>
        <v>0.35938911808025137</v>
      </c>
      <c r="AN150" s="3"/>
      <c r="BR150" s="3"/>
      <c r="BT150" s="1"/>
      <c r="BX150" s="2"/>
      <c r="BY150" s="3"/>
      <c r="BZ150" s="3"/>
    </row>
    <row r="151" spans="11:78" x14ac:dyDescent="0.35">
      <c r="K151" s="3"/>
      <c r="AB151">
        <f t="shared" si="76"/>
        <v>1.5400000000000011</v>
      </c>
      <c r="AC151">
        <v>3</v>
      </c>
      <c r="AD151" s="3">
        <f t="shared" si="83"/>
        <v>1.9601306911517267E-2</v>
      </c>
      <c r="AF151" s="1">
        <f t="shared" si="84"/>
        <v>-2.9607973861769654</v>
      </c>
      <c r="AH151">
        <f t="shared" si="85"/>
        <v>0.23216744820196725</v>
      </c>
      <c r="AJ151" s="2">
        <f t="shared" si="86"/>
        <v>0.35753787023102984</v>
      </c>
      <c r="AN151" s="3"/>
      <c r="BR151" s="3"/>
      <c r="BT151" s="1"/>
      <c r="BX151" s="2"/>
      <c r="BY151" s="3"/>
      <c r="BZ151" s="3"/>
    </row>
    <row r="152" spans="11:78" x14ac:dyDescent="0.35">
      <c r="K152" s="3"/>
      <c r="AB152">
        <f t="shared" si="76"/>
        <v>1.5500000000000012</v>
      </c>
      <c r="AC152">
        <v>3</v>
      </c>
      <c r="AD152" s="3">
        <f t="shared" si="83"/>
        <v>1.945085704225611E-2</v>
      </c>
      <c r="AF152" s="1">
        <f t="shared" si="84"/>
        <v>-2.961098285915488</v>
      </c>
      <c r="AH152">
        <f t="shared" si="85"/>
        <v>0.22948197416324506</v>
      </c>
      <c r="AJ152" s="2">
        <f t="shared" si="86"/>
        <v>0.35569705995303014</v>
      </c>
      <c r="AN152" s="3"/>
      <c r="BR152" s="3"/>
      <c r="BT152" s="1"/>
      <c r="BX152" s="2"/>
      <c r="BY152" s="3"/>
      <c r="BZ152" s="3"/>
    </row>
    <row r="153" spans="11:78" x14ac:dyDescent="0.35">
      <c r="K153" s="3"/>
      <c r="AB153">
        <f t="shared" si="76"/>
        <v>1.5600000000000012</v>
      </c>
      <c r="AC153">
        <v>3</v>
      </c>
      <c r="AD153" s="3">
        <f t="shared" si="83"/>
        <v>1.9302121436247086E-2</v>
      </c>
      <c r="AF153" s="1">
        <f t="shared" si="84"/>
        <v>-2.9613957571275056</v>
      </c>
      <c r="AH153">
        <f t="shared" si="85"/>
        <v>0.22683762633183333</v>
      </c>
      <c r="AJ153" s="2">
        <f t="shared" si="86"/>
        <v>0.35386669707766027</v>
      </c>
      <c r="AN153" s="3"/>
      <c r="BR153" s="3"/>
      <c r="BT153" s="1"/>
      <c r="BX153" s="2"/>
      <c r="BY153" s="3"/>
      <c r="BZ153" s="3"/>
    </row>
    <row r="154" spans="11:78" x14ac:dyDescent="0.35">
      <c r="AB154">
        <f t="shared" si="76"/>
        <v>1.5700000000000012</v>
      </c>
      <c r="AC154">
        <v>3</v>
      </c>
      <c r="AD154" s="3">
        <f t="shared" si="83"/>
        <v>1.9155074320090098E-2</v>
      </c>
      <c r="AF154" s="1">
        <f t="shared" si="84"/>
        <v>-2.9616898513598198</v>
      </c>
      <c r="AH154">
        <f t="shared" si="85"/>
        <v>0.22423362292603513</v>
      </c>
      <c r="AJ154" s="2">
        <f t="shared" si="86"/>
        <v>0.3520467879938754</v>
      </c>
      <c r="AN154" s="3"/>
      <c r="BR154" s="3"/>
      <c r="BT154" s="1"/>
      <c r="BX154" s="2"/>
      <c r="BY154" s="3"/>
      <c r="BZ154" s="3"/>
    </row>
    <row r="155" spans="11:78" x14ac:dyDescent="0.35">
      <c r="AB155">
        <f t="shared" si="76"/>
        <v>1.5800000000000012</v>
      </c>
      <c r="AC155">
        <v>3</v>
      </c>
      <c r="AD155" s="3">
        <f t="shared" si="83"/>
        <v>1.9009690399680326E-2</v>
      </c>
      <c r="AF155" s="1">
        <f t="shared" si="84"/>
        <v>-2.9619806192006388</v>
      </c>
      <c r="AH155">
        <f t="shared" si="85"/>
        <v>0.22166919987379163</v>
      </c>
      <c r="AJ155" s="2">
        <f t="shared" si="86"/>
        <v>0.35023733580059102</v>
      </c>
      <c r="AN155" s="3"/>
      <c r="BR155" s="3"/>
      <c r="BT155" s="1"/>
      <c r="BX155" s="2"/>
      <c r="BY155" s="3"/>
      <c r="BZ155" s="3"/>
    </row>
    <row r="156" spans="11:78" x14ac:dyDescent="0.35">
      <c r="AB156">
        <f t="shared" si="76"/>
        <v>1.5900000000000012</v>
      </c>
      <c r="AC156">
        <v>3</v>
      </c>
      <c r="AD156" s="3">
        <f t="shared" si="83"/>
        <v>1.8865944849626084E-2</v>
      </c>
      <c r="AF156" s="1">
        <f t="shared" si="84"/>
        <v>-2.9622681103007475</v>
      </c>
      <c r="AH156">
        <f t="shared" si="85"/>
        <v>0.21914361034787663</v>
      </c>
      <c r="AJ156" s="2">
        <f t="shared" si="86"/>
        <v>0.34843834045312411</v>
      </c>
      <c r="AN156" s="3"/>
      <c r="BR156" s="3"/>
      <c r="BT156" s="1"/>
      <c r="BX156" s="2"/>
      <c r="BY156" s="3"/>
      <c r="BZ156" s="3"/>
    </row>
    <row r="157" spans="11:78" x14ac:dyDescent="0.35">
      <c r="AB157">
        <f t="shared" si="76"/>
        <v>1.6000000000000012</v>
      </c>
      <c r="AC157">
        <v>3</v>
      </c>
      <c r="AD157" s="3">
        <f t="shared" si="83"/>
        <v>1.8723813302936314E-2</v>
      </c>
      <c r="AF157" s="1">
        <f t="shared" si="84"/>
        <v>-2.9625523733941272</v>
      </c>
      <c r="AH157">
        <f t="shared" si="85"/>
        <v>0.21665612431493794</v>
      </c>
      <c r="AJ157" s="2">
        <f t="shared" si="86"/>
        <v>0.34664979890390096</v>
      </c>
      <c r="AN157" s="3"/>
      <c r="BR157" s="3"/>
      <c r="BT157" s="1"/>
      <c r="BX157" s="2"/>
      <c r="BY157" s="3"/>
      <c r="BZ157" s="3"/>
    </row>
    <row r="158" spans="11:78" x14ac:dyDescent="0.35">
      <c r="AB158">
        <f t="shared" si="76"/>
        <v>1.6100000000000012</v>
      </c>
      <c r="AC158">
        <v>3</v>
      </c>
      <c r="AD158" s="3">
        <f t="shared" si="83"/>
        <v>1.8583271840969914E-2</v>
      </c>
      <c r="AF158" s="1">
        <f t="shared" si="84"/>
        <v>-2.9628334563180601</v>
      </c>
      <c r="AH158">
        <f t="shared" si="85"/>
        <v>0.21420602809792322</v>
      </c>
      <c r="AJ158" s="2">
        <f t="shared" si="86"/>
        <v>0.34487170523765664</v>
      </c>
      <c r="AN158" s="3"/>
      <c r="BR158" s="3"/>
      <c r="BT158" s="1"/>
      <c r="BX158" s="2"/>
      <c r="BY158" s="3"/>
      <c r="BZ158" s="3"/>
    </row>
    <row r="159" spans="11:78" x14ac:dyDescent="0.35">
      <c r="AB159">
        <f t="shared" si="76"/>
        <v>1.6200000000000012</v>
      </c>
      <c r="AC159">
        <v>3</v>
      </c>
      <c r="AD159" s="3">
        <f t="shared" si="83"/>
        <v>1.8444296983639395E-2</v>
      </c>
      <c r="AF159" s="1">
        <f t="shared" si="84"/>
        <v>-2.9631114060327213</v>
      </c>
      <c r="AH159">
        <f t="shared" si="85"/>
        <v>0.21179262395144696</v>
      </c>
      <c r="AJ159" s="2">
        <f t="shared" si="86"/>
        <v>0.34310405080134432</v>
      </c>
      <c r="AN159" s="3"/>
      <c r="BR159" s="3"/>
      <c r="BT159" s="1"/>
      <c r="BX159" s="2"/>
      <c r="BY159" s="3"/>
      <c r="BZ159" s="3"/>
    </row>
    <row r="160" spans="11:78" x14ac:dyDescent="0.35">
      <c r="AB160">
        <f t="shared" si="76"/>
        <v>1.6300000000000012</v>
      </c>
      <c r="AC160">
        <v>3</v>
      </c>
      <c r="AD160" s="3">
        <f t="shared" si="83"/>
        <v>1.830686567986161E-2</v>
      </c>
      <c r="AF160" s="1">
        <f t="shared" si="84"/>
        <v>-2.9633862686402765</v>
      </c>
      <c r="AH160">
        <f t="shared" si="85"/>
        <v>0.20941522964967157</v>
      </c>
      <c r="AJ160" s="2">
        <f t="shared" si="86"/>
        <v>0.3413468243289649</v>
      </c>
      <c r="AN160" s="3"/>
      <c r="BR160" s="3"/>
      <c r="BT160" s="1"/>
      <c r="BX160" s="2"/>
      <c r="BY160" s="3"/>
      <c r="BZ160" s="3"/>
    </row>
    <row r="161" spans="28:78" x14ac:dyDescent="0.35">
      <c r="AB161">
        <f t="shared" si="76"/>
        <v>1.6400000000000012</v>
      </c>
      <c r="AC161">
        <v>3</v>
      </c>
      <c r="AD161" s="3">
        <f t="shared" si="83"/>
        <v>1.817095529824856E-2</v>
      </c>
      <c r="AF161" s="1">
        <f t="shared" si="84"/>
        <v>-2.9636580894035029</v>
      </c>
      <c r="AH161">
        <f t="shared" si="85"/>
        <v>0.20707317808629075</v>
      </c>
      <c r="AJ161" s="2">
        <f t="shared" si="86"/>
        <v>0.33960001206151708</v>
      </c>
      <c r="AN161" s="3"/>
      <c r="BR161" s="3"/>
      <c r="BT161" s="1"/>
      <c r="BX161" s="2"/>
      <c r="BY161" s="3"/>
      <c r="BZ161" s="3"/>
    </row>
    <row r="162" spans="28:78" x14ac:dyDescent="0.35">
      <c r="AB162">
        <f t="shared" si="76"/>
        <v>1.6500000000000012</v>
      </c>
      <c r="AC162">
        <v>3</v>
      </c>
      <c r="AD162" s="3">
        <f t="shared" si="83"/>
        <v>1.8036543618031285E-2</v>
      </c>
      <c r="AF162" s="1">
        <f t="shared" si="84"/>
        <v>-2.9639269127639376</v>
      </c>
      <c r="AH162">
        <f t="shared" si="85"/>
        <v>0.20476581688621548</v>
      </c>
      <c r="AJ162" s="2">
        <f t="shared" si="86"/>
        <v>0.33786359786225578</v>
      </c>
      <c r="AN162" s="3"/>
      <c r="BR162" s="3"/>
      <c r="BT162" s="1"/>
      <c r="BX162" s="2"/>
      <c r="BY162" s="3"/>
      <c r="BZ162" s="3"/>
    </row>
    <row r="163" spans="28:78" x14ac:dyDescent="0.35">
      <c r="AB163">
        <f t="shared" si="76"/>
        <v>1.6600000000000013</v>
      </c>
      <c r="AC163">
        <v>3</v>
      </c>
      <c r="AD163" s="3">
        <f t="shared" si="83"/>
        <v>1.7903608820210502E-2</v>
      </c>
      <c r="AF163" s="1">
        <f t="shared" si="84"/>
        <v>-2.9641927823595795</v>
      </c>
      <c r="AH163">
        <f t="shared" si="85"/>
        <v>0.20249250802858373</v>
      </c>
      <c r="AJ163" s="2">
        <f t="shared" si="86"/>
        <v>0.33613756332744926</v>
      </c>
      <c r="AN163" s="3"/>
      <c r="BR163" s="3"/>
      <c r="BT163" s="1"/>
      <c r="BX163" s="2"/>
      <c r="BY163" s="3"/>
      <c r="BZ163" s="3"/>
    </row>
    <row r="164" spans="28:78" x14ac:dyDescent="0.35">
      <c r="AB164">
        <f t="shared" si="76"/>
        <v>1.6700000000000013</v>
      </c>
      <c r="AC164">
        <v>3</v>
      </c>
      <c r="AD164" s="3">
        <f t="shared" si="83"/>
        <v>1.7772129478927257E-2</v>
      </c>
      <c r="AF164" s="1">
        <f t="shared" si="84"/>
        <v>-2.964455741042145</v>
      </c>
      <c r="AH164">
        <f t="shared" si="85"/>
        <v>0.20025262748072145</v>
      </c>
      <c r="AJ164" s="2">
        <f t="shared" si="86"/>
        <v>0.33442188789280508</v>
      </c>
      <c r="BR164" s="3"/>
      <c r="BT164" s="1"/>
      <c r="BX164" s="2"/>
      <c r="BY164" s="3"/>
      <c r="BZ164" s="3"/>
    </row>
    <row r="165" spans="28:78" x14ac:dyDescent="0.35">
      <c r="AB165">
        <f t="shared" si="76"/>
        <v>1.6800000000000013</v>
      </c>
      <c r="AC165">
        <v>3</v>
      </c>
      <c r="AD165" s="3">
        <f t="shared" si="83"/>
        <v>1.7642084553047818E-2</v>
      </c>
      <c r="AF165" s="1">
        <f t="shared" si="84"/>
        <v>-2.9647158308939039</v>
      </c>
      <c r="AH165">
        <f t="shared" si="85"/>
        <v>0.19804556484270272</v>
      </c>
      <c r="AJ165" s="2">
        <f t="shared" si="86"/>
        <v>0.33271654893574082</v>
      </c>
      <c r="BR165" s="3"/>
      <c r="BT165" s="1"/>
      <c r="BX165" s="2"/>
      <c r="BY165" s="3"/>
      <c r="BZ165" s="3"/>
    </row>
    <row r="166" spans="28:78" x14ac:dyDescent="0.35">
      <c r="AB166">
        <f t="shared" si="76"/>
        <v>1.6900000000000013</v>
      </c>
      <c r="AC166">
        <v>3</v>
      </c>
      <c r="AD166" s="3">
        <f t="shared" si="83"/>
        <v>1.7513453377956324E-2</v>
      </c>
      <c r="AF166" s="1">
        <f t="shared" si="84"/>
        <v>-2.9649730932440872</v>
      </c>
      <c r="AH166">
        <f t="shared" si="85"/>
        <v>0.19587072300216199</v>
      </c>
      <c r="AJ166" s="2">
        <f t="shared" si="86"/>
        <v>0.33102152187365402</v>
      </c>
      <c r="BR166" s="3"/>
      <c r="BT166" s="1"/>
      <c r="BX166" s="2"/>
      <c r="BY166" s="3"/>
      <c r="BZ166" s="3"/>
    </row>
    <row r="167" spans="28:78" x14ac:dyDescent="0.35">
      <c r="AB167">
        <f t="shared" si="76"/>
        <v>1.7000000000000013</v>
      </c>
      <c r="AC167">
        <v>3</v>
      </c>
      <c r="AD167" s="3">
        <f t="shared" si="83"/>
        <v>1.7386215657549837E-2</v>
      </c>
      <c r="AF167" s="1">
        <f t="shared" si="84"/>
        <v>-2.9652275686849001</v>
      </c>
      <c r="AH167">
        <f t="shared" si="85"/>
        <v>0.19372751779903211</v>
      </c>
      <c r="AJ167" s="2">
        <f t="shared" si="86"/>
        <v>0.32933678025835483</v>
      </c>
    </row>
    <row r="168" spans="28:78" x14ac:dyDescent="0.35">
      <c r="AB168">
        <f t="shared" si="76"/>
        <v>1.7100000000000013</v>
      </c>
      <c r="AC168">
        <v>3</v>
      </c>
      <c r="AD168" s="3">
        <f t="shared" si="83"/>
        <v>1.7260351456429769E-2</v>
      </c>
      <c r="AF168" s="1">
        <f t="shared" si="84"/>
        <v>-2.96547929708714</v>
      </c>
      <c r="AH168">
        <f t="shared" si="85"/>
        <v>0.19161537769988538</v>
      </c>
      <c r="AJ168" s="2">
        <f t="shared" si="86"/>
        <v>0.32766229586680423</v>
      </c>
    </row>
    <row r="169" spans="28:78" x14ac:dyDescent="0.35">
      <c r="AB169">
        <f t="shared" si="76"/>
        <v>1.7200000000000013</v>
      </c>
      <c r="AC169">
        <v>3</v>
      </c>
      <c r="AD169" s="3">
        <f t="shared" si="83"/>
        <v>1.7135841192284583E-2</v>
      </c>
      <c r="AF169" s="1">
        <f t="shared" si="84"/>
        <v>-2.9657283176154303</v>
      </c>
      <c r="AH169">
        <f t="shared" si="85"/>
        <v>0.18953374348157406</v>
      </c>
      <c r="AJ169" s="2">
        <f t="shared" si="86"/>
        <v>0.32599803878830763</v>
      </c>
    </row>
    <row r="170" spans="28:78" x14ac:dyDescent="0.35">
      <c r="AB170">
        <f t="shared" si="76"/>
        <v>1.7300000000000013</v>
      </c>
      <c r="AC170">
        <v>3</v>
      </c>
      <c r="AD170" s="3">
        <f t="shared" si="83"/>
        <v>1.7012665628458136E-2</v>
      </c>
      <c r="AF170" s="1">
        <f t="shared" si="84"/>
        <v>-2.9659746687430837</v>
      </c>
      <c r="AH170">
        <f t="shared" si="85"/>
        <v>0.18748206792386915</v>
      </c>
      <c r="AJ170" s="2">
        <f t="shared" si="86"/>
        <v>0.32434397750829386</v>
      </c>
    </row>
    <row r="171" spans="28:78" x14ac:dyDescent="0.35">
      <c r="AB171">
        <f t="shared" si="76"/>
        <v>1.7400000000000013</v>
      </c>
      <c r="AC171">
        <v>3</v>
      </c>
      <c r="AD171" s="3">
        <f t="shared" si="83"/>
        <v>1.6890805866698853E-2</v>
      </c>
      <c r="AF171" s="1">
        <f t="shared" si="84"/>
        <v>-2.966218388266602</v>
      </c>
      <c r="AH171">
        <f t="shared" si="85"/>
        <v>0.18545981551081564</v>
      </c>
      <c r="AJ171" s="2">
        <f t="shared" si="86"/>
        <v>0.32270007898881947</v>
      </c>
    </row>
    <row r="172" spans="28:78" x14ac:dyDescent="0.35">
      <c r="AB172">
        <f t="shared" si="76"/>
        <v>1.7500000000000013</v>
      </c>
      <c r="AC172">
        <v>3</v>
      </c>
      <c r="AD172" s="3">
        <f t="shared" si="83"/>
        <v>1.6770243340084427E-2</v>
      </c>
      <c r="AF172" s="1">
        <f t="shared" si="84"/>
        <v>-2.9664595133198306</v>
      </c>
      <c r="AH172">
        <f t="shared" si="85"/>
        <v>0.18346646214052353</v>
      </c>
      <c r="AJ172" s="2">
        <f t="shared" si="86"/>
        <v>0.32106630874591641</v>
      </c>
    </row>
    <row r="173" spans="28:78" x14ac:dyDescent="0.35">
      <c r="AB173">
        <f t="shared" si="76"/>
        <v>1.7600000000000013</v>
      </c>
      <c r="AC173">
        <v>3</v>
      </c>
      <c r="AD173" s="3">
        <f t="shared" si="83"/>
        <v>1.6650959806117673E-2</v>
      </c>
      <c r="AF173" s="1">
        <f t="shared" si="84"/>
        <v>-2.9666980803877645</v>
      </c>
      <c r="AH173">
        <f t="shared" si="85"/>
        <v>0.18150149484313402</v>
      </c>
      <c r="AJ173" s="2">
        <f t="shared" si="86"/>
        <v>0.31944263092391612</v>
      </c>
    </row>
    <row r="174" spans="28:78" x14ac:dyDescent="0.35">
      <c r="AB174">
        <f t="shared" si="76"/>
        <v>1.7700000000000014</v>
      </c>
      <c r="AC174">
        <v>3</v>
      </c>
      <c r="AD174" s="3">
        <f t="shared" si="83"/>
        <v>1.653293733998832E-2</v>
      </c>
      <c r="AF174" s="1">
        <f t="shared" si="84"/>
        <v>-2.9669341253200239</v>
      </c>
      <c r="AH174">
        <f t="shared" si="85"/>
        <v>0.17956441150669616</v>
      </c>
      <c r="AJ174" s="2">
        <f t="shared" si="86"/>
        <v>0.31782900836685246</v>
      </c>
    </row>
    <row r="175" spans="28:78" x14ac:dyDescent="0.35">
      <c r="AB175">
        <f t="shared" si="76"/>
        <v>1.7800000000000014</v>
      </c>
      <c r="AC175">
        <v>3</v>
      </c>
      <c r="AD175" s="3">
        <f t="shared" si="83"/>
        <v>1.6416158327996727E-2</v>
      </c>
      <c r="AF175" s="1">
        <f t="shared" si="84"/>
        <v>-2.9671676833440066</v>
      </c>
      <c r="AH175">
        <f t="shared" si="85"/>
        <v>0.17765472061071272</v>
      </c>
      <c r="AJ175" s="2">
        <f t="shared" si="86"/>
        <v>0.31622540268706889</v>
      </c>
    </row>
    <row r="176" spans="28:78" x14ac:dyDescent="0.35">
      <c r="AB176">
        <f t="shared" si="76"/>
        <v>1.7900000000000014</v>
      </c>
      <c r="AC176">
        <v>3</v>
      </c>
      <c r="AD176" s="3">
        <f t="shared" si="83"/>
        <v>1.6300605461134755E-2</v>
      </c>
      <c r="AF176" s="1">
        <f t="shared" si="84"/>
        <v>-2.9673987890777305</v>
      </c>
      <c r="AH176">
        <f t="shared" si="85"/>
        <v>0.17577194096711071</v>
      </c>
      <c r="AJ176" s="2">
        <f t="shared" si="86"/>
        <v>0.31463177433112843</v>
      </c>
    </row>
    <row r="177" spans="28:36" x14ac:dyDescent="0.35">
      <c r="AB177">
        <f t="shared" si="76"/>
        <v>1.8000000000000014</v>
      </c>
      <c r="AC177">
        <v>3</v>
      </c>
      <c r="AD177" s="3">
        <f t="shared" si="83"/>
        <v>1.6186261728819769E-2</v>
      </c>
      <c r="AF177" s="1">
        <f t="shared" si="84"/>
        <v>-2.9676274765423605</v>
      </c>
      <c r="AH177">
        <f t="shared" si="85"/>
        <v>0.17391560146840804</v>
      </c>
      <c r="AJ177" s="2">
        <f t="shared" si="86"/>
        <v>0.31304808264313472</v>
      </c>
    </row>
    <row r="178" spans="28:36" x14ac:dyDescent="0.35">
      <c r="AB178">
        <f t="shared" si="76"/>
        <v>1.8100000000000014</v>
      </c>
      <c r="AC178">
        <v>3</v>
      </c>
      <c r="AD178" s="3">
        <f t="shared" si="83"/>
        <v>1.6073110412777536E-2</v>
      </c>
      <c r="AF178" s="1">
        <f t="shared" si="84"/>
        <v>-2.9678537791744448</v>
      </c>
      <c r="AH178">
        <f t="shared" si="85"/>
        <v>0.17208524084285123</v>
      </c>
      <c r="AJ178" s="2">
        <f t="shared" si="86"/>
        <v>0.31147428592556098</v>
      </c>
    </row>
    <row r="179" spans="28:36" x14ac:dyDescent="0.35">
      <c r="AB179">
        <f t="shared" si="76"/>
        <v>1.8200000000000014</v>
      </c>
      <c r="AC179">
        <v>3</v>
      </c>
      <c r="AD179" s="3">
        <f t="shared" si="83"/>
        <v>1.5961135081069996E-2</v>
      </c>
      <c r="AF179" s="1">
        <f t="shared" si="84"/>
        <v>-2.9680777298378596</v>
      </c>
      <c r="AH179">
        <f t="shared" si="85"/>
        <v>0.17028040741630873</v>
      </c>
      <c r="AJ179" s="2">
        <f t="shared" si="86"/>
        <v>0.30991034149768215</v>
      </c>
    </row>
    <row r="180" spans="28:36" x14ac:dyDescent="0.35">
      <c r="AB180">
        <f t="shared" si="76"/>
        <v>1.8300000000000014</v>
      </c>
      <c r="AC180">
        <v>3</v>
      </c>
      <c r="AD180" s="3">
        <f t="shared" si="83"/>
        <v>1.5850319582264117E-2</v>
      </c>
      <c r="AF180" s="1">
        <f t="shared" si="84"/>
        <v>-2.9682993608354717</v>
      </c>
      <c r="AH180">
        <f t="shared" si="85"/>
        <v>0.16850065888071228</v>
      </c>
      <c r="AJ180" s="2">
        <f t="shared" si="86"/>
        <v>0.30835620575170369</v>
      </c>
    </row>
    <row r="181" spans="28:36" x14ac:dyDescent="0.35">
      <c r="AB181">
        <f t="shared" si="76"/>
        <v>1.8400000000000014</v>
      </c>
      <c r="AC181">
        <v>3</v>
      </c>
      <c r="AD181" s="3">
        <f t="shared" si="83"/>
        <v>1.574064803973798E-2</v>
      </c>
      <c r="AF181" s="1">
        <f t="shared" si="84"/>
        <v>-2.9685187039205241</v>
      </c>
      <c r="AH181">
        <f t="shared" si="85"/>
        <v>0.16674556206884397</v>
      </c>
      <c r="AJ181" s="2">
        <f t="shared" si="86"/>
        <v>0.30681183420667313</v>
      </c>
    </row>
    <row r="182" spans="28:36" x14ac:dyDescent="0.35">
      <c r="AB182">
        <f t="shared" si="76"/>
        <v>1.8500000000000014</v>
      </c>
      <c r="AC182">
        <v>3</v>
      </c>
      <c r="AD182" s="3">
        <f t="shared" si="83"/>
        <v>1.5632104846120442E-2</v>
      </c>
      <c r="AF182" s="1">
        <f t="shared" si="84"/>
        <v>-2.9687357903077589</v>
      </c>
      <c r="AH182">
        <f t="shared" si="85"/>
        <v>0.16501469273527483</v>
      </c>
      <c r="AJ182" s="2">
        <f t="shared" si="86"/>
        <v>0.30527718156025868</v>
      </c>
    </row>
    <row r="183" spans="28:36" x14ac:dyDescent="0.35">
      <c r="AB183">
        <f t="shared" si="76"/>
        <v>1.8600000000000014</v>
      </c>
      <c r="AC183">
        <v>3</v>
      </c>
      <c r="AD183" s="3">
        <f t="shared" si="83"/>
        <v>1.5524674657860881E-2</v>
      </c>
      <c r="AF183" s="1">
        <f t="shared" si="84"/>
        <v>-2.968950650684278</v>
      </c>
      <c r="AH183">
        <f t="shared" si="85"/>
        <v>0.16330763534326728</v>
      </c>
      <c r="AJ183" s="2">
        <f t="shared" si="86"/>
        <v>0.30375220173847739</v>
      </c>
    </row>
    <row r="184" spans="28:36" x14ac:dyDescent="0.35">
      <c r="AB184">
        <f t="shared" si="76"/>
        <v>1.8700000000000014</v>
      </c>
      <c r="AC184">
        <v>3</v>
      </c>
      <c r="AD184" s="3">
        <f t="shared" si="83"/>
        <v>1.5418342389925529E-2</v>
      </c>
      <c r="AF184" s="1">
        <f t="shared" si="84"/>
        <v>-2.9691633152201491</v>
      </c>
      <c r="AH184">
        <f t="shared" si="85"/>
        <v>0.16162398285745969</v>
      </c>
      <c r="AJ184" s="2">
        <f t="shared" si="86"/>
        <v>0.30223684794344985</v>
      </c>
    </row>
    <row r="185" spans="28:36" x14ac:dyDescent="0.35">
      <c r="AB185">
        <f t="shared" si="76"/>
        <v>1.8800000000000014</v>
      </c>
      <c r="AC185">
        <v>3</v>
      </c>
      <c r="AD185" s="3">
        <f t="shared" si="83"/>
        <v>1.5313093210617088E-2</v>
      </c>
      <c r="AF185" s="1">
        <f t="shared" si="84"/>
        <v>-2.9693738135787653</v>
      </c>
      <c r="AH185">
        <f t="shared" si="85"/>
        <v>0.15996333654215791</v>
      </c>
      <c r="AJ185" s="2">
        <f t="shared" si="86"/>
        <v>0.30073107269925708</v>
      </c>
    </row>
    <row r="186" spans="28:36" x14ac:dyDescent="0.35">
      <c r="AB186">
        <f t="shared" si="76"/>
        <v>1.8900000000000015</v>
      </c>
      <c r="AC186">
        <v>3</v>
      </c>
      <c r="AD186" s="3">
        <f t="shared" si="83"/>
        <v>1.5208912536514336E-2</v>
      </c>
      <c r="AF186" s="1">
        <f t="shared" si="84"/>
        <v>-2.9695821749269711</v>
      </c>
      <c r="AH186">
        <f t="shared" si="85"/>
        <v>0.15832530576506351</v>
      </c>
      <c r="AJ186" s="2">
        <f t="shared" si="86"/>
        <v>0.29923482789597028</v>
      </c>
    </row>
    <row r="187" spans="28:36" x14ac:dyDescent="0.35">
      <c r="AB187">
        <f t="shared" si="76"/>
        <v>1.9000000000000015</v>
      </c>
      <c r="AC187">
        <v>3</v>
      </c>
      <c r="AD187" s="3">
        <f t="shared" si="83"/>
        <v>1.5105786027528646E-2</v>
      </c>
      <c r="AF187" s="1">
        <f t="shared" si="84"/>
        <v>-2.9697884279449425</v>
      </c>
      <c r="AH187">
        <f t="shared" si="85"/>
        <v>0.15670950780627554</v>
      </c>
      <c r="AJ187" s="2">
        <f t="shared" si="86"/>
        <v>0.29774806483192379</v>
      </c>
    </row>
    <row r="188" spans="28:36" x14ac:dyDescent="0.35">
      <c r="AB188">
        <f t="shared" si="76"/>
        <v>1.9100000000000015</v>
      </c>
      <c r="AC188">
        <v>3</v>
      </c>
      <c r="AD188" s="3">
        <f t="shared" si="83"/>
        <v>1.500369958207424E-2</v>
      </c>
      <c r="AF188" s="1">
        <f t="shared" si="84"/>
        <v>-2.9699926008358513</v>
      </c>
      <c r="AH188">
        <f t="shared" si="85"/>
        <v>0.15511556767240664</v>
      </c>
      <c r="AJ188" s="2">
        <f t="shared" si="86"/>
        <v>0.2962707342542969</v>
      </c>
    </row>
    <row r="189" spans="28:36" x14ac:dyDescent="0.35">
      <c r="AB189">
        <f t="shared" si="76"/>
        <v>1.9200000000000015</v>
      </c>
      <c r="AC189">
        <v>3</v>
      </c>
      <c r="AD189" s="3">
        <f t="shared" si="83"/>
        <v>1.4902639332349435E-2</v>
      </c>
      <c r="AF189" s="1">
        <f t="shared" si="84"/>
        <v>-2.970194721335301</v>
      </c>
      <c r="AH189">
        <f t="shared" si="85"/>
        <v>0.15354311791566183</v>
      </c>
      <c r="AJ189" s="2">
        <f t="shared" si="86"/>
        <v>0.29480278639807095</v>
      </c>
    </row>
    <row r="190" spans="28:36" x14ac:dyDescent="0.35">
      <c r="AB190">
        <f t="shared" si="76"/>
        <v>1.9300000000000015</v>
      </c>
      <c r="AC190">
        <v>3</v>
      </c>
      <c r="AD190" s="3">
        <f t="shared" si="83"/>
        <v>1.4802591639725691E-2</v>
      </c>
      <c r="AF190" s="1">
        <f t="shared" si="84"/>
        <v>-2.9703948167205487</v>
      </c>
      <c r="AH190">
        <f t="shared" si="85"/>
        <v>0.15199179845772942</v>
      </c>
      <c r="AJ190" s="2">
        <f t="shared" si="86"/>
        <v>0.29334417102341803</v>
      </c>
    </row>
    <row r="191" spans="28:36" x14ac:dyDescent="0.35">
      <c r="AB191">
        <f t="shared" si="76"/>
        <v>1.9400000000000015</v>
      </c>
      <c r="AC191">
        <v>3</v>
      </c>
      <c r="AD191" s="3">
        <f t="shared" si="83"/>
        <v>1.4703543090241938E-2</v>
      </c>
      <c r="AF191" s="1">
        <f t="shared" si="84"/>
        <v>-2.9705929138195164</v>
      </c>
      <c r="AH191">
        <f t="shared" si="85"/>
        <v>0.15046125641834304</v>
      </c>
      <c r="AJ191" s="2">
        <f t="shared" si="86"/>
        <v>0.29189483745158573</v>
      </c>
    </row>
    <row r="192" spans="28:36" x14ac:dyDescent="0.35">
      <c r="AB192">
        <f t="shared" si="76"/>
        <v>1.9500000000000015</v>
      </c>
      <c r="AC192">
        <v>3</v>
      </c>
      <c r="AD192" s="3">
        <f t="shared" si="83"/>
        <v>1.4605480490201293E-2</v>
      </c>
      <c r="AF192" s="1">
        <f t="shared" si="84"/>
        <v>-2.9707890390195977</v>
      </c>
      <c r="AH192">
        <f t="shared" si="85"/>
        <v>0.1489511459483748</v>
      </c>
      <c r="AJ192" s="2">
        <f t="shared" si="86"/>
        <v>0.29045473459933108</v>
      </c>
    </row>
    <row r="193" spans="28:36" x14ac:dyDescent="0.35">
      <c r="AB193">
        <f t="shared" si="76"/>
        <v>1.9600000000000015</v>
      </c>
      <c r="AC193">
        <v>3</v>
      </c>
      <c r="AD193" s="3">
        <f t="shared" si="83"/>
        <v>1.450839086186766E-2</v>
      </c>
      <c r="AF193" s="1">
        <f t="shared" si="84"/>
        <v>-2.9709832182762645</v>
      </c>
      <c r="AH193">
        <f t="shared" si="85"/>
        <v>0.14746112806732714</v>
      </c>
      <c r="AJ193" s="2">
        <f t="shared" si="86"/>
        <v>0.2890238110119614</v>
      </c>
    </row>
    <row r="194" spans="28:36" x14ac:dyDescent="0.35">
      <c r="AB194">
        <f t="shared" si="76"/>
        <v>1.9700000000000015</v>
      </c>
      <c r="AC194">
        <v>3</v>
      </c>
      <c r="AD194" s="3">
        <f t="shared" si="83"/>
        <v>1.4412261439259486E-2</v>
      </c>
      <c r="AF194" s="1">
        <f t="shared" si="84"/>
        <v>-2.9711754771214816</v>
      </c>
      <c r="AH194">
        <f t="shared" si="85"/>
        <v>0.14599087050509138</v>
      </c>
      <c r="AJ194" s="2">
        <f t="shared" si="86"/>
        <v>0.28760201489503023</v>
      </c>
    </row>
    <row r="195" spans="28:36" x14ac:dyDescent="0.35">
      <c r="AB195">
        <f t="shared" si="76"/>
        <v>1.9800000000000015</v>
      </c>
      <c r="AC195">
        <v>3</v>
      </c>
      <c r="AD195" s="3">
        <f t="shared" si="83"/>
        <v>1.4317079664038368E-2</v>
      </c>
      <c r="AF195" s="1">
        <f t="shared" si="84"/>
        <v>-2.9713658406719228</v>
      </c>
      <c r="AH195">
        <f t="shared" si="85"/>
        <v>0.14454004754785038</v>
      </c>
      <c r="AJ195" s="2">
        <f t="shared" si="86"/>
        <v>0.28618929414474398</v>
      </c>
    </row>
    <row r="196" spans="28:36" x14ac:dyDescent="0.35">
      <c r="AB196">
        <f t="shared" ref="AB196:AB202" si="87">+AB195+0.01</f>
        <v>1.9900000000000015</v>
      </c>
      <c r="AC196">
        <v>3</v>
      </c>
      <c r="AD196" s="3">
        <f t="shared" si="83"/>
        <v>1.4222833181489926E-2</v>
      </c>
      <c r="AF196" s="1">
        <f t="shared" si="84"/>
        <v>-2.97155433363702</v>
      </c>
      <c r="AH196">
        <f t="shared" si="85"/>
        <v>0.14310833988800142</v>
      </c>
      <c r="AJ196" s="2">
        <f t="shared" si="86"/>
        <v>0.28478559637712303</v>
      </c>
    </row>
    <row r="197" spans="28:36" x14ac:dyDescent="0.35">
      <c r="AB197">
        <f t="shared" si="87"/>
        <v>2.0000000000000013</v>
      </c>
      <c r="AC197">
        <v>3</v>
      </c>
      <c r="AD197" s="3">
        <f t="shared" si="83"/>
        <v>1.4129509836594721E-2</v>
      </c>
      <c r="AF197" s="1">
        <f t="shared" si="84"/>
        <v>-2.9717409803268109</v>
      </c>
      <c r="AH197">
        <f t="shared" si="85"/>
        <v>0.14169543447798399</v>
      </c>
      <c r="AJ197" s="2">
        <f t="shared" si="86"/>
        <v>0.28339086895596816</v>
      </c>
    </row>
    <row r="198" spans="28:36" x14ac:dyDescent="0.35">
      <c r="AB198">
        <f t="shared" si="87"/>
        <v>2.0100000000000011</v>
      </c>
      <c r="AC198">
        <v>3</v>
      </c>
      <c r="AD198" s="3">
        <f t="shared" si="83"/>
        <v>1.4037097670186859E-2</v>
      </c>
      <c r="AF198" s="1">
        <f t="shared" si="84"/>
        <v>-2.9719258046596257</v>
      </c>
      <c r="AH198">
        <f t="shared" si="85"/>
        <v>0.14030102438789752</v>
      </c>
      <c r="AJ198" s="2">
        <f t="shared" si="86"/>
        <v>0.28200505901967415</v>
      </c>
    </row>
    <row r="199" spans="28:36" x14ac:dyDescent="0.35">
      <c r="AB199">
        <f t="shared" si="87"/>
        <v>2.0200000000000009</v>
      </c>
      <c r="AC199">
        <v>3</v>
      </c>
      <c r="AD199" s="3">
        <f t="shared" si="83"/>
        <v>1.3945584915198077E-2</v>
      </c>
      <c r="AF199" s="1">
        <f t="shared" si="84"/>
        <v>-2.9721088301696041</v>
      </c>
      <c r="AH199">
        <f t="shared" si="85"/>
        <v>0.13892480866679935</v>
      </c>
      <c r="AJ199" s="2">
        <f t="shared" si="86"/>
        <v>0.28062811350693478</v>
      </c>
    </row>
    <row r="200" spans="28:36" x14ac:dyDescent="0.35">
      <c r="AB200">
        <f t="shared" si="87"/>
        <v>2.0300000000000007</v>
      </c>
      <c r="AC200">
        <v>3</v>
      </c>
      <c r="AD200" s="3">
        <f t="shared" si="83"/>
        <v>1.3854959992985206E-2</v>
      </c>
      <c r="AF200" s="1">
        <f t="shared" si="84"/>
        <v>-2.9722900800140297</v>
      </c>
      <c r="AH200">
        <f t="shared" si="85"/>
        <v>0.13756649220757752</v>
      </c>
      <c r="AJ200" s="2">
        <f t="shared" si="86"/>
        <v>0.27925997918138246</v>
      </c>
    </row>
    <row r="201" spans="28:36" x14ac:dyDescent="0.35">
      <c r="AB201">
        <f t="shared" si="87"/>
        <v>2.0400000000000005</v>
      </c>
      <c r="AC201">
        <v>3</v>
      </c>
      <c r="AD201" s="3">
        <f t="shared" si="83"/>
        <v>1.3765211509738784E-2</v>
      </c>
      <c r="AF201" s="1">
        <f t="shared" si="84"/>
        <v>-2.9724695769805227</v>
      </c>
      <c r="AH201">
        <f t="shared" si="85"/>
        <v>0.13622578561529317</v>
      </c>
      <c r="AJ201" s="2">
        <f t="shared" si="86"/>
        <v>0.27790060265519811</v>
      </c>
    </row>
    <row r="202" spans="28:36" x14ac:dyDescent="0.35">
      <c r="AB202">
        <f t="shared" si="87"/>
        <v>2.0500000000000003</v>
      </c>
      <c r="AC202">
        <v>3</v>
      </c>
      <c r="AD202" s="3">
        <f t="shared" si="83"/>
        <v>1.3676328252970995E-2</v>
      </c>
      <c r="AF202" s="1">
        <f t="shared" si="84"/>
        <v>-2.9726473434940575</v>
      </c>
      <c r="AH202">
        <f t="shared" si="85"/>
        <v>0.13490240507889584</v>
      </c>
      <c r="AJ202" s="2">
        <f t="shared" si="86"/>
        <v>0.27654993041173648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</vt:lpstr>
      <vt:lpstr>Figure 3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Maurice OBSTFELD</dc:creator>
  <cp:lastModifiedBy>Maurice Obstfeld</cp:lastModifiedBy>
  <dcterms:created xsi:type="dcterms:W3CDTF">2024-06-24T13:16:06Z</dcterms:created>
  <dcterms:modified xsi:type="dcterms:W3CDTF">2025-09-19T22:32:55Z</dcterms:modified>
</cp:coreProperties>
</file>